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5600" windowHeight="11760"/>
  </bookViews>
  <sheets>
    <sheet name="Sheet1" sheetId="2" r:id="rId1"/>
    <sheet name="Sheet2" sheetId="3" r:id="rId2"/>
    <sheet name="Sheet3" sheetId="4" r:id="rId3"/>
  </sheets>
  <definedNames>
    <definedName name="Balance_Sheet">Sheet1!$E$1:$H$40</definedName>
    <definedName name="Income_Statement">Sheet1!$A$1:$C$40</definedName>
    <definedName name="Ins_Prem">Sheet1!$A$42:$C$58</definedName>
    <definedName name="_xlnm.Print_Area" localSheetId="0">Sheet1!$A$1:$B$39</definedName>
    <definedName name="_xlnm.Print_Titles" localSheetId="0">Sheet1!$A:$A</definedName>
  </definedNames>
  <calcPr calcId="145621"/>
</workbook>
</file>

<file path=xl/calcChain.xml><?xml version="1.0" encoding="utf-8"?>
<calcChain xmlns="http://schemas.openxmlformats.org/spreadsheetml/2006/main">
  <c r="B24" i="3" l="1"/>
  <c r="B22" i="3"/>
  <c r="B21" i="3"/>
  <c r="B20" i="3"/>
  <c r="B19" i="3"/>
  <c r="B18" i="3"/>
  <c r="I12" i="2" l="1"/>
  <c r="G31" i="2"/>
  <c r="G34" i="2" s="1"/>
  <c r="C8" i="3" l="1"/>
  <c r="C7" i="3"/>
  <c r="I29" i="2" l="1"/>
  <c r="H29" i="2" l="1"/>
  <c r="G12" i="2" l="1"/>
  <c r="G29" i="2"/>
  <c r="F29" i="2" l="1"/>
  <c r="F12" i="2"/>
  <c r="F31" i="2" l="1"/>
  <c r="F34" i="2" s="1"/>
  <c r="N29" i="2"/>
  <c r="M29" i="2"/>
  <c r="L29" i="2"/>
  <c r="K29" i="2"/>
  <c r="J29" i="2"/>
  <c r="E29" i="2"/>
  <c r="D29" i="2"/>
  <c r="C29" i="2"/>
  <c r="J12" i="2"/>
  <c r="K12" i="2"/>
  <c r="L12" i="2"/>
  <c r="N12" i="2"/>
  <c r="D12" i="2"/>
  <c r="C12" i="2"/>
  <c r="N31" i="2" l="1"/>
  <c r="N34" i="2" s="1"/>
  <c r="C31" i="2"/>
  <c r="C34" i="2" s="1"/>
  <c r="L31" i="2"/>
  <c r="L34" i="2" s="1"/>
  <c r="K31" i="2"/>
  <c r="K34" i="2" s="1"/>
  <c r="J31" i="2"/>
  <c r="J34" i="2" s="1"/>
  <c r="D31" i="2"/>
  <c r="D34" i="2" s="1"/>
  <c r="B27" i="2"/>
  <c r="B18" i="2" l="1"/>
  <c r="B19" i="2"/>
  <c r="B20" i="2"/>
  <c r="C5" i="3" s="1"/>
  <c r="B21" i="2"/>
  <c r="C6" i="3" s="1"/>
  <c r="B22" i="2"/>
  <c r="B23" i="2"/>
  <c r="B24" i="2"/>
  <c r="B25" i="2"/>
  <c r="B26" i="2"/>
  <c r="B17" i="2"/>
  <c r="C4" i="3" s="1"/>
  <c r="B16" i="2"/>
  <c r="B10" i="2"/>
  <c r="B9" i="2"/>
  <c r="B8" i="2"/>
  <c r="B7" i="2"/>
  <c r="B15" i="2"/>
  <c r="B36" i="2" s="1"/>
  <c r="C11" i="3" l="1"/>
  <c r="B5" i="3" s="1"/>
  <c r="B38" i="2"/>
  <c r="B4" i="3" l="1"/>
  <c r="B7" i="3"/>
  <c r="B6" i="3"/>
  <c r="B8" i="3"/>
  <c r="B11" i="3" l="1"/>
  <c r="B29" i="2"/>
  <c r="B37" i="2" s="1"/>
  <c r="B39" i="2" l="1"/>
  <c r="C37" i="2" s="1"/>
  <c r="B6" i="2"/>
  <c r="C36" i="2" l="1"/>
  <c r="C38" i="2"/>
  <c r="E12" i="2"/>
  <c r="E31" i="2" l="1"/>
  <c r="E34" i="2" l="1"/>
  <c r="M12" i="2" l="1"/>
  <c r="M31" i="2" l="1"/>
  <c r="M34" i="2" l="1"/>
  <c r="H12" i="2" l="1"/>
  <c r="H31" i="2"/>
  <c r="H34" i="2" s="1"/>
  <c r="B11" i="2" l="1"/>
  <c r="B12" i="2"/>
  <c r="B33" i="2" s="1"/>
  <c r="I31" i="2"/>
  <c r="B31" i="2" s="1"/>
  <c r="I34" i="2"/>
  <c r="B34" i="2" l="1"/>
</calcChain>
</file>

<file path=xl/sharedStrings.xml><?xml version="1.0" encoding="utf-8"?>
<sst xmlns="http://schemas.openxmlformats.org/spreadsheetml/2006/main" count="73" uniqueCount="50">
  <si>
    <t>Heather's Foster Dogs</t>
  </si>
  <si>
    <t>Income</t>
  </si>
  <si>
    <t>Amount</t>
  </si>
  <si>
    <t>Membership fees</t>
  </si>
  <si>
    <t>Adoption Donations</t>
  </si>
  <si>
    <t>Sales Income (sale of goods/services)</t>
  </si>
  <si>
    <t>Other Fundraising Income</t>
  </si>
  <si>
    <t>Total Revenue</t>
  </si>
  <si>
    <t>Expenses</t>
  </si>
  <si>
    <t>Fundraising expenses</t>
  </si>
  <si>
    <t>Grants, Donations, Gifts to Others</t>
  </si>
  <si>
    <t>Veterinary Expenses</t>
  </si>
  <si>
    <t>Legal Fees</t>
  </si>
  <si>
    <t>Microchip Expense</t>
  </si>
  <si>
    <t>Medical Supplies</t>
  </si>
  <si>
    <t>Office Supplies</t>
  </si>
  <si>
    <t>Postage &amp; Delivery</t>
  </si>
  <si>
    <t>Regulatory</t>
  </si>
  <si>
    <t>Total Expense</t>
  </si>
  <si>
    <t>NET INCOME</t>
  </si>
  <si>
    <t>Bank Charges</t>
  </si>
  <si>
    <t>Other Pet Supplies &amp; Services</t>
  </si>
  <si>
    <t xml:space="preserve">Insurance </t>
  </si>
  <si>
    <t>In Kind Donations</t>
  </si>
  <si>
    <t>Income Statement Summary</t>
  </si>
  <si>
    <t>Heathers Foster Dogs NFP</t>
  </si>
  <si>
    <t>Donated Supplies Distributed to Fosters</t>
  </si>
  <si>
    <t>Gifts/Grants/Donations/Contributions</t>
  </si>
  <si>
    <t>Dec</t>
  </si>
  <si>
    <t>Nov</t>
  </si>
  <si>
    <t>Oct</t>
  </si>
  <si>
    <t>Aug</t>
  </si>
  <si>
    <t>Jul</t>
  </si>
  <si>
    <t>Jun</t>
  </si>
  <si>
    <t>May</t>
  </si>
  <si>
    <t>Apr</t>
  </si>
  <si>
    <t>Mar</t>
  </si>
  <si>
    <t>Feb</t>
  </si>
  <si>
    <t>Jan</t>
  </si>
  <si>
    <t>NET INCOME, CONTROL</t>
  </si>
  <si>
    <t>S/B = 0</t>
  </si>
  <si>
    <t>Sep</t>
  </si>
  <si>
    <t>administrative expense</t>
  </si>
  <si>
    <t>total</t>
  </si>
  <si>
    <t>fundraising expense</t>
  </si>
  <si>
    <t>program expense</t>
  </si>
  <si>
    <t>Total 2022</t>
  </si>
  <si>
    <t>Donations Distributed to Fosters</t>
  </si>
  <si>
    <t>2022 Expenses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</si>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</sst>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&quot;$&quot;\(#,##0.00\)"/>
    <numFmt numFmtId="165" formatCode="dd\-mmm\-yy;@"/>
    <numFmt numFmtId="166" formatCode="d\-mmm\-yy;@"/>
    <numFmt numFmtId="167" formatCode="[$-409]mmmm\-yy;@"/>
    <numFmt numFmtId="168" formatCode="&quot;$&quot;#,##0.00"/>
    <numFmt numFmtId="169" formatCode="0.0%"/>
  </numFmts>
  <fonts count="50" x14ac:knownFonts="1">
    <font>
      <sz val="10"/>
      <color rgb="FF000000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6600"/>
      <name val="Times New Roman"/>
      <family val="1"/>
    </font>
    <font>
      <sz val="10"/>
      <color rgb="FF808000"/>
      <name val="Times New Roman"/>
      <family val="1"/>
    </font>
    <font>
      <sz val="18"/>
      <color rgb="FF0000FF"/>
      <name val="Times New Roman"/>
      <family val="1"/>
    </font>
    <font>
      <sz val="12"/>
      <color rgb="FF7030A0"/>
      <name val="Times New Roman"/>
      <family val="1"/>
    </font>
    <font>
      <sz val="10"/>
      <color rgb="FF000000"/>
      <name val="Times New Roman"/>
      <family val="1"/>
    </font>
    <font>
      <sz val="12"/>
      <color rgb="FFFF0000"/>
      <name val="Times New Roman"/>
      <family val="1"/>
    </font>
    <font>
      <u/>
      <sz val="12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0"/>
      <color rgb="FFFF66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rgb="FF7030A0"/>
      <name val="Dyslexie"/>
    </font>
    <font>
      <u/>
      <sz val="12"/>
      <color rgb="FFFF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Dyslexie"/>
    </font>
    <font>
      <sz val="10"/>
      <color rgb="FF7030A0"/>
      <name val="Dyslexie"/>
    </font>
    <font>
      <b/>
      <sz val="10"/>
      <color rgb="FF7030A0"/>
      <name val="Dyslexie"/>
    </font>
    <font>
      <i/>
      <sz val="10"/>
      <color rgb="FF000000"/>
      <name val="Dyslexie"/>
    </font>
    <font>
      <sz val="10"/>
      <color rgb="FF0000FF"/>
      <name val="Dyslexie"/>
    </font>
    <font>
      <b/>
      <sz val="10"/>
      <color rgb="FF000000"/>
      <name val="Dyslexie"/>
    </font>
    <font>
      <sz val="10"/>
      <color rgb="FF0000FF"/>
      <name val="Times New Roman"/>
      <family val="1"/>
    </font>
    <font>
      <i/>
      <sz val="10"/>
      <color rgb="FFFF0000"/>
      <name val="Dyslexie"/>
    </font>
    <font>
      <u/>
      <sz val="10"/>
      <color rgb="FF000000"/>
      <name val="Dyslexie"/>
    </font>
    <font>
      <b/>
      <u/>
      <sz val="10"/>
      <name val="Dyslexie"/>
    </font>
    <font>
      <b/>
      <sz val="10"/>
      <name val="Dyslexie"/>
    </font>
    <font>
      <b/>
      <i/>
      <sz val="10"/>
      <name val="Dyslexie"/>
    </font>
    <font>
      <b/>
      <u val="double"/>
      <sz val="10"/>
      <name val="Dyslexie"/>
    </font>
    <font>
      <b/>
      <sz val="12"/>
      <name val="Dyslexie"/>
    </font>
    <font>
      <b/>
      <sz val="18"/>
      <name val="Dyslexie"/>
    </font>
    <font>
      <sz val="10"/>
      <color rgb="FF008000"/>
      <name val="Dyslexie"/>
    </font>
    <font>
      <b/>
      <sz val="15"/>
      <name val="Dyslexie"/>
    </font>
    <font>
      <sz val="15"/>
      <color rgb="FF0070C0"/>
      <name val="Dyslexie"/>
    </font>
    <font>
      <u/>
      <sz val="12"/>
      <color rgb="FF000000"/>
      <name val="Dyslexie"/>
    </font>
    <font>
      <i/>
      <u/>
      <sz val="10"/>
      <color rgb="FF000000"/>
      <name val="Dyslexie"/>
    </font>
    <font>
      <sz val="12"/>
      <color rgb="FF000000"/>
      <name val="Dyslexie"/>
    </font>
    <font>
      <sz val="10"/>
      <color theme="1"/>
      <name val="Dyslexie"/>
    </font>
    <font>
      <sz val="10"/>
      <color rgb="FFFF6600"/>
      <name val="Dyslexie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21" fillId="0" borderId="0" applyFont="0" applyFill="0" applyBorder="0" applyAlignment="0" applyProtection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127">
    <xf numFmtId="0" fontId="0" fillId="0" borderId="0" xfId="0" applyAlignment="1">
      <alignment wrapText="1"/>
    </xf>
    <xf numFmtId="0" fontId="1" fillId="0" borderId="0" xfId="0" applyFont="1"/>
    <xf numFmtId="39" fontId="2" fillId="0" borderId="0" xfId="0" applyNumberFormat="1" applyFont="1"/>
    <xf numFmtId="39" fontId="3" fillId="0" borderId="0" xfId="0" applyNumberFormat="1" applyFont="1"/>
    <xf numFmtId="0" fontId="4" fillId="0" borderId="0" xfId="0" applyFont="1"/>
    <xf numFmtId="39" fontId="5" fillId="0" borderId="0" xfId="0" applyNumberFormat="1" applyFont="1" applyAlignment="1">
      <alignment horizontal="right"/>
    </xf>
    <xf numFmtId="39" fontId="6" fillId="0" borderId="0" xfId="0" applyNumberFormat="1" applyFont="1"/>
    <xf numFmtId="39" fontId="7" fillId="0" borderId="0" xfId="0" applyNumberFormat="1" applyFont="1"/>
    <xf numFmtId="39" fontId="8" fillId="0" borderId="0" xfId="0" applyNumberFormat="1" applyFont="1"/>
    <xf numFmtId="39" fontId="9" fillId="0" borderId="0" xfId="0" applyNumberFormat="1" applyFont="1"/>
    <xf numFmtId="39" fontId="10" fillId="0" borderId="0" xfId="0" applyNumberFormat="1" applyFont="1"/>
    <xf numFmtId="164" fontId="11" fillId="0" borderId="0" xfId="0" applyNumberFormat="1" applyFont="1"/>
    <xf numFmtId="39" fontId="12" fillId="0" borderId="0" xfId="0" applyNumberFormat="1" applyFont="1" applyAlignment="1">
      <alignment horizontal="right"/>
    </xf>
    <xf numFmtId="39" fontId="13" fillId="0" borderId="0" xfId="0" applyNumberFormat="1" applyFont="1"/>
    <xf numFmtId="39" fontId="14" fillId="0" borderId="0" xfId="0" applyNumberFormat="1" applyFont="1" applyAlignment="1">
      <alignment horizontal="right"/>
    </xf>
    <xf numFmtId="39" fontId="15" fillId="0" borderId="0" xfId="0" applyNumberFormat="1" applyFont="1" applyAlignment="1">
      <alignment horizontal="right"/>
    </xf>
    <xf numFmtId="39" fontId="16" fillId="0" borderId="0" xfId="0" applyNumberFormat="1" applyFont="1"/>
    <xf numFmtId="4" fontId="17" fillId="0" borderId="0" xfId="0" applyNumberFormat="1" applyFont="1"/>
    <xf numFmtId="39" fontId="18" fillId="2" borderId="0" xfId="0" applyNumberFormat="1" applyFont="1" applyFill="1"/>
    <xf numFmtId="4" fontId="19" fillId="0" borderId="0" xfId="0" applyNumberFormat="1" applyFont="1"/>
    <xf numFmtId="39" fontId="20" fillId="0" borderId="0" xfId="0" applyNumberFormat="1" applyFont="1"/>
    <xf numFmtId="39" fontId="1" fillId="0" borderId="0" xfId="0" applyNumberFormat="1" applyFont="1"/>
    <xf numFmtId="17" fontId="1" fillId="0" borderId="0" xfId="0" applyNumberFormat="1" applyFont="1"/>
    <xf numFmtId="0" fontId="2" fillId="0" borderId="0" xfId="0" applyFont="1" applyAlignment="1">
      <alignment horizontal="right"/>
    </xf>
    <xf numFmtId="39" fontId="1" fillId="0" borderId="0" xfId="0" quotePrefix="1" applyNumberFormat="1" applyFont="1" applyAlignment="1">
      <alignment horizontal="right"/>
    </xf>
    <xf numFmtId="44" fontId="14" fillId="0" borderId="0" xfId="1" applyFont="1" applyAlignment="1">
      <alignment horizontal="right"/>
    </xf>
    <xf numFmtId="44" fontId="7" fillId="0" borderId="0" xfId="1" applyFont="1"/>
    <xf numFmtId="39" fontId="4" fillId="0" borderId="0" xfId="0" applyNumberFormat="1" applyFont="1"/>
    <xf numFmtId="7" fontId="4" fillId="0" borderId="0" xfId="0" applyNumberFormat="1" applyFont="1"/>
    <xf numFmtId="0" fontId="4" fillId="0" borderId="0" xfId="0" applyFont="1" applyAlignment="1">
      <alignment horizontal="center"/>
    </xf>
    <xf numFmtId="39" fontId="2" fillId="0" borderId="0" xfId="0" applyNumberFormat="1" applyFont="1" applyAlignment="1">
      <alignment horizontal="center"/>
    </xf>
    <xf numFmtId="14" fontId="4" fillId="0" borderId="0" xfId="0" applyNumberFormat="1" applyFont="1"/>
    <xf numFmtId="39" fontId="22" fillId="0" borderId="0" xfId="0" applyNumberFormat="1" applyFont="1"/>
    <xf numFmtId="2" fontId="4" fillId="0" borderId="0" xfId="0" applyNumberFormat="1" applyFont="1"/>
    <xf numFmtId="39" fontId="23" fillId="0" borderId="0" xfId="0" applyNumberFormat="1" applyFont="1"/>
    <xf numFmtId="39" fontId="25" fillId="0" borderId="0" xfId="0" applyNumberFormat="1" applyFont="1"/>
    <xf numFmtId="17" fontId="1" fillId="0" borderId="0" xfId="0" applyNumberFormat="1" applyFont="1" applyAlignment="1">
      <alignment horizontal="right"/>
    </xf>
    <xf numFmtId="39" fontId="2" fillId="0" borderId="0" xfId="0" applyNumberFormat="1" applyFont="1" applyAlignment="1">
      <alignment horizontal="right"/>
    </xf>
    <xf numFmtId="17" fontId="14" fillId="0" borderId="0" xfId="0" applyNumberFormat="1" applyFont="1"/>
    <xf numFmtId="44" fontId="1" fillId="0" borderId="0" xfId="1" applyFont="1"/>
    <xf numFmtId="44" fontId="4" fillId="0" borderId="0" xfId="1" applyFont="1"/>
    <xf numFmtId="44" fontId="2" fillId="0" borderId="0" xfId="1" applyFont="1"/>
    <xf numFmtId="44" fontId="0" fillId="0" borderId="0" xfId="1" applyFont="1" applyAlignment="1">
      <alignment wrapText="1"/>
    </xf>
    <xf numFmtId="43" fontId="0" fillId="0" borderId="0" xfId="2" applyFont="1" applyAlignment="1">
      <alignment wrapText="1"/>
    </xf>
    <xf numFmtId="43" fontId="2" fillId="0" borderId="0" xfId="2" applyFont="1"/>
    <xf numFmtId="0" fontId="2" fillId="0" borderId="0" xfId="0" applyFont="1"/>
    <xf numFmtId="0" fontId="27" fillId="0" borderId="0" xfId="0" applyFont="1"/>
    <xf numFmtId="44" fontId="27" fillId="0" borderId="0" xfId="1" applyFont="1"/>
    <xf numFmtId="44" fontId="27" fillId="0" borderId="0" xfId="1" applyFont="1" applyAlignment="1">
      <alignment horizontal="center"/>
    </xf>
    <xf numFmtId="44" fontId="21" fillId="0" borderId="0" xfId="1" applyFont="1" applyAlignment="1">
      <alignment wrapText="1"/>
    </xf>
    <xf numFmtId="43" fontId="27" fillId="0" borderId="0" xfId="2" applyFont="1" applyAlignment="1">
      <alignment horizontal="center"/>
    </xf>
    <xf numFmtId="43" fontId="21" fillId="0" borderId="0" xfId="2" applyFont="1" applyAlignment="1">
      <alignment wrapText="1"/>
    </xf>
    <xf numFmtId="39" fontId="27" fillId="0" borderId="0" xfId="0" applyNumberFormat="1" applyFont="1"/>
    <xf numFmtId="39" fontId="30" fillId="0" borderId="0" xfId="0" applyNumberFormat="1" applyFont="1" applyAlignment="1">
      <alignment horizontal="right"/>
    </xf>
    <xf numFmtId="7" fontId="27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43" fontId="27" fillId="0" borderId="0" xfId="2" applyFont="1" applyAlignment="1">
      <alignment horizontal="right"/>
    </xf>
    <xf numFmtId="39" fontId="33" fillId="0" borderId="0" xfId="0" applyNumberFormat="1" applyFont="1"/>
    <xf numFmtId="17" fontId="2" fillId="0" borderId="0" xfId="0" applyNumberFormat="1" applyFont="1" applyAlignment="1">
      <alignment horizontal="right"/>
    </xf>
    <xf numFmtId="17" fontId="2" fillId="0" borderId="0" xfId="0" applyNumberFormat="1" applyFont="1"/>
    <xf numFmtId="39" fontId="34" fillId="0" borderId="0" xfId="0" applyNumberFormat="1" applyFont="1"/>
    <xf numFmtId="0" fontId="34" fillId="0" borderId="0" xfId="0" applyFont="1"/>
    <xf numFmtId="39" fontId="2" fillId="0" borderId="0" xfId="0" applyNumberFormat="1" applyFont="1" applyAlignment="1"/>
    <xf numFmtId="44" fontId="27" fillId="0" borderId="0" xfId="1" applyFont="1" applyAlignment="1"/>
    <xf numFmtId="164" fontId="27" fillId="0" borderId="0" xfId="0" applyNumberFormat="1" applyFont="1" applyAlignment="1"/>
    <xf numFmtId="44" fontId="28" fillId="0" borderId="0" xfId="1" applyFont="1" applyAlignment="1"/>
    <xf numFmtId="43" fontId="27" fillId="0" borderId="0" xfId="2" applyFont="1" applyAlignment="1"/>
    <xf numFmtId="39" fontId="27" fillId="0" borderId="0" xfId="0" applyNumberFormat="1" applyFont="1" applyAlignment="1"/>
    <xf numFmtId="43" fontId="28" fillId="0" borderId="0" xfId="2" applyFont="1" applyAlignment="1"/>
    <xf numFmtId="44" fontId="29" fillId="0" borderId="0" xfId="1" applyFont="1" applyAlignment="1"/>
    <xf numFmtId="39" fontId="28" fillId="0" borderId="0" xfId="0" applyNumberFormat="1" applyFont="1" applyAlignment="1"/>
    <xf numFmtId="0" fontId="2" fillId="0" borderId="0" xfId="0" applyFont="1" applyAlignment="1"/>
    <xf numFmtId="43" fontId="31" fillId="0" borderId="0" xfId="2" applyFont="1" applyAlignment="1"/>
    <xf numFmtId="0" fontId="27" fillId="0" borderId="0" xfId="0" applyFont="1" applyAlignment="1"/>
    <xf numFmtId="39" fontId="34" fillId="0" borderId="0" xfId="0" applyNumberFormat="1" applyFont="1" applyAlignment="1"/>
    <xf numFmtId="7" fontId="27" fillId="0" borderId="0" xfId="0" applyNumberFormat="1" applyFont="1" applyAlignment="1"/>
    <xf numFmtId="44" fontId="27" fillId="0" borderId="0" xfId="0" applyNumberFormat="1" applyFont="1" applyAlignment="1"/>
    <xf numFmtId="39" fontId="35" fillId="0" borderId="0" xfId="0" applyNumberFormat="1" applyFont="1" applyAlignment="1">
      <alignment horizontal="center"/>
    </xf>
    <xf numFmtId="49" fontId="24" fillId="0" borderId="0" xfId="0" applyNumberFormat="1" applyFont="1" applyFill="1" applyAlignment="1">
      <alignment horizontal="center" vertical="center"/>
    </xf>
    <xf numFmtId="49" fontId="28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69" fontId="4" fillId="0" borderId="0" xfId="3" applyNumberFormat="1" applyFont="1"/>
    <xf numFmtId="169" fontId="4" fillId="0" borderId="0" xfId="0" applyNumberFormat="1" applyFont="1"/>
    <xf numFmtId="164" fontId="27" fillId="0" borderId="0" xfId="0" applyNumberFormat="1" applyFont="1"/>
    <xf numFmtId="0" fontId="36" fillId="0" borderId="0" xfId="0" applyFont="1" applyAlignment="1">
      <alignment horizontal="left"/>
    </xf>
    <xf numFmtId="44" fontId="37" fillId="0" borderId="0" xfId="1" applyFont="1" applyAlignment="1"/>
    <xf numFmtId="43" fontId="37" fillId="0" borderId="0" xfId="2" applyFont="1" applyAlignment="1"/>
    <xf numFmtId="44" fontId="37" fillId="0" borderId="0" xfId="1" applyFont="1" applyAlignment="1">
      <alignment horizontal="right"/>
    </xf>
    <xf numFmtId="0" fontId="37" fillId="0" borderId="0" xfId="0" applyFont="1" applyAlignment="1"/>
    <xf numFmtId="39" fontId="37" fillId="0" borderId="0" xfId="0" applyNumberFormat="1" applyFont="1" applyAlignment="1"/>
    <xf numFmtId="0" fontId="37" fillId="0" borderId="0" xfId="0" applyFont="1" applyAlignment="1">
      <alignment horizontal="right"/>
    </xf>
    <xf numFmtId="39" fontId="38" fillId="0" borderId="0" xfId="0" applyNumberFormat="1" applyFont="1" applyAlignment="1"/>
    <xf numFmtId="39" fontId="36" fillId="0" borderId="0" xfId="0" applyNumberFormat="1" applyFont="1" applyAlignment="1">
      <alignment horizontal="center"/>
    </xf>
    <xf numFmtId="0" fontId="38" fillId="0" borderId="0" xfId="0" applyFont="1" applyAlignment="1">
      <alignment horizontal="right"/>
    </xf>
    <xf numFmtId="0" fontId="37" fillId="0" borderId="0" xfId="0" applyFont="1" applyAlignment="1">
      <alignment horizontal="right" vertical="center"/>
    </xf>
    <xf numFmtId="39" fontId="37" fillId="0" borderId="0" xfId="0" applyNumberFormat="1" applyFont="1" applyAlignment="1">
      <alignment horizontal="right" vertical="center"/>
    </xf>
    <xf numFmtId="44" fontId="40" fillId="0" borderId="0" xfId="1" applyFont="1"/>
    <xf numFmtId="39" fontId="41" fillId="0" borderId="0" xfId="0" applyNumberFormat="1" applyFont="1" applyAlignment="1"/>
    <xf numFmtId="166" fontId="42" fillId="0" borderId="0" xfId="0" applyNumberFormat="1" applyFont="1" applyAlignment="1"/>
    <xf numFmtId="18" fontId="42" fillId="0" borderId="0" xfId="0" applyNumberFormat="1" applyFont="1" applyAlignment="1"/>
    <xf numFmtId="39" fontId="27" fillId="0" borderId="0" xfId="0" applyNumberFormat="1" applyFont="1" applyFill="1" applyAlignment="1"/>
    <xf numFmtId="165" fontId="42" fillId="0" borderId="0" xfId="0" applyNumberFormat="1" applyFont="1" applyAlignment="1"/>
    <xf numFmtId="167" fontId="43" fillId="0" borderId="0" xfId="0" applyNumberFormat="1" applyFont="1" applyAlignment="1">
      <alignment horizontal="center" vertical="center"/>
    </xf>
    <xf numFmtId="49" fontId="44" fillId="0" borderId="0" xfId="0" applyNumberFormat="1" applyFont="1" applyAlignment="1">
      <alignment horizontal="center" vertical="center"/>
    </xf>
    <xf numFmtId="39" fontId="27" fillId="0" borderId="0" xfId="0" applyNumberFormat="1" applyFont="1" applyAlignment="1">
      <alignment horizontal="right"/>
    </xf>
    <xf numFmtId="0" fontId="27" fillId="0" borderId="0" xfId="0" applyNumberFormat="1" applyFont="1" applyAlignment="1"/>
    <xf numFmtId="39" fontId="45" fillId="0" borderId="0" xfId="0" applyNumberFormat="1" applyFont="1" applyAlignment="1">
      <alignment horizontal="right"/>
    </xf>
    <xf numFmtId="39" fontId="46" fillId="0" borderId="0" xfId="0" applyNumberFormat="1" applyFont="1" applyAlignment="1">
      <alignment horizontal="right"/>
    </xf>
    <xf numFmtId="164" fontId="47" fillId="0" borderId="0" xfId="0" applyNumberFormat="1" applyFont="1"/>
    <xf numFmtId="39" fontId="47" fillId="0" borderId="0" xfId="0" applyNumberFormat="1" applyFont="1"/>
    <xf numFmtId="168" fontId="37" fillId="0" borderId="0" xfId="0" quotePrefix="1" applyNumberFormat="1" applyFont="1" applyAlignment="1">
      <alignment horizontal="left"/>
    </xf>
    <xf numFmtId="44" fontId="27" fillId="0" borderId="0" xfId="0" applyNumberFormat="1" applyFont="1"/>
    <xf numFmtId="39" fontId="28" fillId="0" borderId="0" xfId="0" applyNumberFormat="1" applyFont="1"/>
    <xf numFmtId="164" fontId="24" fillId="0" borderId="0" xfId="0" applyNumberFormat="1" applyFont="1"/>
    <xf numFmtId="39" fontId="41" fillId="0" borderId="0" xfId="0" applyNumberFormat="1" applyFont="1" applyAlignment="1">
      <alignment vertical="center"/>
    </xf>
    <xf numFmtId="0" fontId="41" fillId="0" borderId="0" xfId="0" applyNumberFormat="1" applyFont="1" applyAlignment="1">
      <alignment vertical="center"/>
    </xf>
    <xf numFmtId="39" fontId="37" fillId="0" borderId="0" xfId="0" applyNumberFormat="1" applyFont="1" applyAlignment="1">
      <alignment horizontal="right"/>
    </xf>
    <xf numFmtId="44" fontId="37" fillId="0" borderId="0" xfId="0" applyNumberFormat="1" applyFont="1" applyAlignment="1"/>
    <xf numFmtId="9" fontId="32" fillId="0" borderId="0" xfId="3" applyFont="1" applyAlignment="1"/>
    <xf numFmtId="44" fontId="48" fillId="0" borderId="0" xfId="1" applyFont="1" applyAlignment="1"/>
    <xf numFmtId="164" fontId="37" fillId="0" borderId="0" xfId="0" quotePrefix="1" applyNumberFormat="1" applyFont="1" applyAlignment="1">
      <alignment horizontal="right"/>
    </xf>
    <xf numFmtId="44" fontId="39" fillId="0" borderId="0" xfId="1" quotePrefix="1" applyFont="1" applyAlignment="1">
      <alignment horizontal="right"/>
    </xf>
    <xf numFmtId="164" fontId="28" fillId="0" borderId="0" xfId="0" applyNumberFormat="1" applyFont="1" applyAlignment="1"/>
    <xf numFmtId="44" fontId="27" fillId="0" borderId="0" xfId="1" applyFont="1" applyAlignment="1">
      <alignment horizontal="right"/>
    </xf>
    <xf numFmtId="43" fontId="49" fillId="0" borderId="0" xfId="2" applyFont="1" applyAlignment="1">
      <alignment horizontal="right"/>
    </xf>
    <xf numFmtId="43" fontId="49" fillId="0" borderId="0" xfId="2" applyFont="1" applyAlignment="1"/>
    <xf numFmtId="39" fontId="3" fillId="0" borderId="0" xfId="0" applyNumberFormat="1" applyFont="1" applyAlignment="1">
      <alignment horizontal="right"/>
    </xf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strRef>
              <c:f>Sheet2!$A$4:$A$8</c:f>
              <c:strCache>
                <c:ptCount val="5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Insurance </c:v>
                </c:pt>
                <c:pt idx="4">
                  <c:v>Donated Supplies Distributed to Fosters</c:v>
                </c:pt>
              </c:strCache>
            </c:strRef>
          </c:cat>
          <c:val>
            <c:numRef>
              <c:f>Sheet2!$B$4:$B$8</c:f>
              <c:numCache>
                <c:formatCode>0.0%</c:formatCode>
                <c:ptCount val="5"/>
                <c:pt idx="0">
                  <c:v>0.900843700660514</c:v>
                </c:pt>
                <c:pt idx="1">
                  <c:v>3.413640996765702E-3</c:v>
                </c:pt>
                <c:pt idx="2">
                  <c:v>4.8344726208523529E-2</c:v>
                </c:pt>
                <c:pt idx="3">
                  <c:v>4.6087792732452934E-2</c:v>
                </c:pt>
                <c:pt idx="4">
                  <c:v>1.3101394017437662E-3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egendEntry>
        <c:idx val="0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4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61089167076771655"/>
          <c:y val="0.32188920434679236"/>
          <c:w val="0.38129582923228345"/>
          <c:h val="0.4533204663804235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790575</xdr:colOff>
      <xdr:row>15</xdr:row>
      <xdr:rowOff>23812</xdr:rowOff>
    </xdr:from>
    <xdr:to>
      <xdr:col>10</xdr:col>
      <xdr:colOff>561975</xdr:colOff>
      <xdr:row>26</xdr:row>
      <xdr:rowOff>14287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152400</xdr:colOff>
      <xdr:row>33</xdr:row>
      <xdr:rowOff>19050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0.00224</cdr:x>
      <cdr:y>2.12955E-7</cdr:y>
    </cdr:from>
    <cdr:to>
      <cdr:x>0.99103</cdr:x>
      <cdr:y>0.14199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"/>
          <a:ext cx="8401049" cy="666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2000"/>
        </a:p>
      </cdr:txBody>
    </cdr:sp>
  </cdr:relSizeAnchor>
  <cdr:relSizeAnchor xmlns:cdr="http://schemas.openxmlformats.org/drawingml/2006/chartDrawing">
    <cdr:from>
      <cdr:x>0.03475</cdr:x>
      <cdr:y>0</cdr:y>
    </cdr:from>
    <cdr:to>
      <cdr:x>0.91592</cdr:x>
      <cdr:y>0.11562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95275" y="0"/>
          <a:ext cx="74866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>
              <a:solidFill>
                <a:srgbClr val="0070C0"/>
              </a:solidFill>
              <a:latin typeface="Dyslexie" panose="02000000000000000000" pitchFamily="2" charset="0"/>
            </a:rPr>
            <a:t>Heather's Foster Dogs  </a:t>
          </a:r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        2022 Expenses</a:t>
          </a:r>
          <a:endParaRPr lang="en-US" sz="2000">
            <a:solidFill>
              <a:srgbClr val="0070C0"/>
            </a:solidFill>
            <a:latin typeface="Dyslexie" panose="02000000000000000000" pitchFamily="2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V74"/>
  <sheetViews>
    <sheetView tabSelected="1" workbookViewId="0">
      <pane xSplit="6795" topLeftCell="I1"/>
      <selection activeCell="A5" sqref="A5"/>
      <selection pane="topRight" activeCell="J12" sqref="J12"/>
    </sheetView>
  </sheetViews>
  <sheetFormatPr defaultColWidth="11" defaultRowHeight="12.75" customHeight="1" x14ac:dyDescent="0.2"/>
  <cols>
    <col min="1" max="1" width="42.7109375" style="2" customWidth="1"/>
    <col min="2" max="2" width="18.28515625" style="2" customWidth="1"/>
    <col min="3" max="3" width="15.28515625" style="2" customWidth="1"/>
    <col min="4" max="4" width="15.140625" style="2" customWidth="1"/>
    <col min="5" max="6" width="15.28515625" style="2" customWidth="1"/>
    <col min="7" max="7" width="13.85546875" style="2" customWidth="1"/>
    <col min="8" max="10" width="16.7109375" style="2" customWidth="1"/>
    <col min="11" max="12" width="16.7109375" style="30" customWidth="1"/>
    <col min="13" max="18" width="16.7109375" style="2" customWidth="1"/>
    <col min="19" max="19" width="16.7109375" customWidth="1"/>
  </cols>
  <sheetData>
    <row r="1" spans="1:360" s="2" customFormat="1" ht="27" customHeight="1" x14ac:dyDescent="1">
      <c r="A1" s="114" t="s">
        <v>0</v>
      </c>
      <c r="B1" s="97"/>
      <c r="C1" s="98"/>
      <c r="D1" s="73"/>
      <c r="E1" s="98"/>
      <c r="F1" s="98"/>
      <c r="G1" s="67"/>
      <c r="H1" s="98"/>
      <c r="I1" s="67"/>
      <c r="J1" s="73"/>
      <c r="K1" s="55"/>
      <c r="L1" s="55"/>
      <c r="M1" s="73"/>
      <c r="N1" s="73"/>
      <c r="O1" s="4"/>
      <c r="P1" s="4"/>
      <c r="Q1" s="4"/>
      <c r="R1" s="4"/>
    </row>
    <row r="2" spans="1:360" s="2" customFormat="1" ht="27" customHeight="1" x14ac:dyDescent="1">
      <c r="A2" s="115">
        <v>2022</v>
      </c>
      <c r="B2" s="97"/>
      <c r="C2" s="99"/>
      <c r="D2" s="73"/>
      <c r="E2" s="99"/>
      <c r="F2" s="99"/>
      <c r="G2" s="100"/>
      <c r="H2" s="99"/>
      <c r="I2" s="101"/>
      <c r="J2" s="73"/>
      <c r="K2" s="55"/>
      <c r="L2" s="55"/>
      <c r="M2" s="73"/>
      <c r="N2" s="73"/>
      <c r="O2" s="4"/>
      <c r="P2" s="4"/>
      <c r="Q2" s="4"/>
      <c r="R2" s="4"/>
    </row>
    <row r="3" spans="1:360" s="80" customFormat="1" ht="27" customHeight="1" x14ac:dyDescent="0.2">
      <c r="A3" s="114" t="s">
        <v>24</v>
      </c>
      <c r="B3" s="102"/>
      <c r="C3" s="103" t="s">
        <v>38</v>
      </c>
      <c r="D3" s="78" t="s">
        <v>37</v>
      </c>
      <c r="E3" s="78" t="s">
        <v>36</v>
      </c>
      <c r="F3" s="79" t="s">
        <v>35</v>
      </c>
      <c r="G3" s="79" t="s">
        <v>34</v>
      </c>
      <c r="H3" s="79" t="s">
        <v>33</v>
      </c>
      <c r="I3" s="79" t="s">
        <v>32</v>
      </c>
      <c r="J3" s="78" t="s">
        <v>31</v>
      </c>
      <c r="K3" s="78" t="s">
        <v>41</v>
      </c>
      <c r="L3" s="78" t="s">
        <v>30</v>
      </c>
      <c r="M3" s="78" t="s">
        <v>29</v>
      </c>
      <c r="N3" s="78" t="s">
        <v>28</v>
      </c>
      <c r="O3" s="78"/>
      <c r="P3" s="78"/>
      <c r="Q3" s="78"/>
      <c r="R3" s="78"/>
    </row>
    <row r="4" spans="1:360" ht="27" customHeight="1" x14ac:dyDescent="1">
      <c r="A4" s="97"/>
      <c r="B4" s="95" t="s">
        <v>46</v>
      </c>
      <c r="C4" s="104"/>
      <c r="D4" s="105"/>
      <c r="E4" s="104"/>
      <c r="F4" s="104"/>
      <c r="G4" s="106"/>
      <c r="H4" s="106"/>
      <c r="I4" s="107"/>
      <c r="J4" s="73"/>
      <c r="K4" s="55"/>
      <c r="L4" s="55"/>
      <c r="M4" s="73"/>
      <c r="N4" s="73"/>
      <c r="O4" s="4"/>
      <c r="P4" s="4"/>
      <c r="Q4" s="4"/>
      <c r="R4" s="4"/>
    </row>
    <row r="5" spans="1:360" s="3" customFormat="1" ht="27" customHeight="1" x14ac:dyDescent="0.55000000000000004">
      <c r="A5" s="84" t="s">
        <v>1</v>
      </c>
      <c r="B5" s="92" t="s">
        <v>2</v>
      </c>
      <c r="C5" s="77" t="s">
        <v>2</v>
      </c>
      <c r="D5" s="77" t="s">
        <v>2</v>
      </c>
      <c r="E5" s="77" t="s">
        <v>2</v>
      </c>
      <c r="F5" s="77" t="s">
        <v>2</v>
      </c>
      <c r="G5" s="77" t="s">
        <v>2</v>
      </c>
      <c r="H5" s="77" t="s">
        <v>2</v>
      </c>
      <c r="I5" s="77" t="s">
        <v>2</v>
      </c>
      <c r="J5" s="77" t="s">
        <v>2</v>
      </c>
      <c r="K5" s="77" t="s">
        <v>2</v>
      </c>
      <c r="L5" s="77" t="s">
        <v>2</v>
      </c>
      <c r="M5" s="77" t="s">
        <v>2</v>
      </c>
      <c r="N5" s="77" t="s">
        <v>2</v>
      </c>
      <c r="O5" s="4"/>
      <c r="P5" s="4"/>
      <c r="Q5" s="4"/>
      <c r="R5" s="4"/>
    </row>
    <row r="6" spans="1:360" s="42" customFormat="1" ht="27" customHeight="1" x14ac:dyDescent="0.7">
      <c r="A6" s="85" t="s">
        <v>27</v>
      </c>
      <c r="B6" s="85">
        <f t="shared" ref="B6:B12" si="0">SUM(C6:N6)</f>
        <v>16618.050000000003</v>
      </c>
      <c r="C6" s="63">
        <v>4104.97</v>
      </c>
      <c r="D6" s="63">
        <v>700</v>
      </c>
      <c r="E6" s="64">
        <v>1617.4</v>
      </c>
      <c r="F6" s="64">
        <v>1105</v>
      </c>
      <c r="G6" s="63">
        <v>1438.84</v>
      </c>
      <c r="H6" s="108">
        <v>326.62</v>
      </c>
      <c r="I6" s="83">
        <v>408</v>
      </c>
      <c r="J6" s="63">
        <v>941.41</v>
      </c>
      <c r="K6" s="48">
        <v>1452.6</v>
      </c>
      <c r="L6" s="108">
        <v>400</v>
      </c>
      <c r="M6" s="39">
        <v>1635.52</v>
      </c>
      <c r="N6" s="64">
        <v>2487.69</v>
      </c>
      <c r="O6" s="41"/>
      <c r="P6" s="41"/>
      <c r="Q6" s="41"/>
      <c r="R6" s="41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  <c r="IW6" s="49"/>
      <c r="IX6" s="49"/>
      <c r="IY6" s="49"/>
      <c r="IZ6" s="49"/>
      <c r="JA6" s="49"/>
      <c r="JB6" s="49"/>
      <c r="JC6" s="49"/>
      <c r="JD6" s="49"/>
      <c r="JE6" s="49"/>
      <c r="JF6" s="49"/>
      <c r="JG6" s="49"/>
      <c r="JH6" s="49"/>
      <c r="JI6" s="49"/>
      <c r="JJ6" s="49"/>
      <c r="JK6" s="49"/>
      <c r="JL6" s="49"/>
      <c r="JM6" s="49"/>
      <c r="JN6" s="49"/>
      <c r="JO6" s="49"/>
      <c r="JP6" s="49"/>
      <c r="JQ6" s="49"/>
      <c r="JR6" s="49"/>
      <c r="JS6" s="49"/>
      <c r="JT6" s="49"/>
      <c r="JU6" s="49"/>
      <c r="JV6" s="49"/>
      <c r="JW6" s="49"/>
      <c r="JX6" s="49"/>
      <c r="JY6" s="49"/>
      <c r="JZ6" s="49"/>
      <c r="KA6" s="49"/>
      <c r="KB6" s="49"/>
      <c r="KC6" s="49"/>
      <c r="KD6" s="49"/>
      <c r="KE6" s="49"/>
      <c r="KF6" s="49"/>
      <c r="KG6" s="49"/>
      <c r="KH6" s="49"/>
      <c r="KI6" s="49"/>
      <c r="KJ6" s="49"/>
      <c r="KK6" s="49"/>
      <c r="KL6" s="49"/>
      <c r="KM6" s="49"/>
      <c r="KN6" s="49"/>
      <c r="KO6" s="49"/>
      <c r="KP6" s="49"/>
      <c r="KQ6" s="49"/>
      <c r="KR6" s="49"/>
      <c r="KS6" s="49"/>
      <c r="KT6" s="49"/>
      <c r="KU6" s="49"/>
      <c r="KV6" s="49"/>
      <c r="KW6" s="49"/>
      <c r="KX6" s="49"/>
      <c r="KY6" s="49"/>
      <c r="KZ6" s="49"/>
      <c r="LA6" s="49"/>
      <c r="LB6" s="49"/>
      <c r="LC6" s="49"/>
      <c r="LD6" s="49"/>
      <c r="LE6" s="49"/>
      <c r="LF6" s="49"/>
      <c r="LG6" s="49"/>
      <c r="LH6" s="49"/>
      <c r="LI6" s="49"/>
      <c r="LJ6" s="49"/>
      <c r="LK6" s="49"/>
      <c r="LL6" s="49"/>
      <c r="LM6" s="49"/>
      <c r="LN6" s="49"/>
      <c r="LO6" s="49"/>
      <c r="LP6" s="49"/>
      <c r="LQ6" s="49"/>
      <c r="LR6" s="49"/>
      <c r="LS6" s="49"/>
      <c r="LT6" s="49"/>
      <c r="LU6" s="49"/>
      <c r="LV6" s="49"/>
      <c r="LW6" s="49"/>
      <c r="LX6" s="49"/>
      <c r="LY6" s="49"/>
      <c r="LZ6" s="49"/>
      <c r="MA6" s="49"/>
      <c r="MB6" s="49"/>
      <c r="MC6" s="49"/>
      <c r="MD6" s="49"/>
      <c r="ME6" s="49"/>
      <c r="MF6" s="49"/>
      <c r="MG6" s="49"/>
      <c r="MH6" s="49"/>
      <c r="MI6" s="49"/>
      <c r="MJ6" s="49"/>
      <c r="MK6" s="49"/>
      <c r="ML6" s="49"/>
      <c r="MM6" s="49"/>
      <c r="MN6" s="49"/>
      <c r="MO6" s="49"/>
      <c r="MP6" s="49"/>
      <c r="MQ6" s="49"/>
      <c r="MR6" s="49"/>
      <c r="MS6" s="49"/>
      <c r="MT6" s="49"/>
      <c r="MU6" s="49"/>
      <c r="MV6" s="49"/>
    </row>
    <row r="7" spans="1:360" s="43" customFormat="1" ht="27" customHeight="1" x14ac:dyDescent="0.7">
      <c r="A7" s="86" t="s">
        <v>3</v>
      </c>
      <c r="B7" s="86">
        <f t="shared" si="0"/>
        <v>0</v>
      </c>
      <c r="C7" s="66">
        <v>0</v>
      </c>
      <c r="D7" s="66">
        <v>0</v>
      </c>
      <c r="E7" s="67">
        <v>0</v>
      </c>
      <c r="F7" s="67">
        <v>0</v>
      </c>
      <c r="G7" s="66">
        <v>0</v>
      </c>
      <c r="H7" s="109">
        <v>0</v>
      </c>
      <c r="I7" s="52">
        <v>0</v>
      </c>
      <c r="J7" s="66">
        <v>0</v>
      </c>
      <c r="K7" s="50">
        <v>0</v>
      </c>
      <c r="L7" s="109">
        <v>0</v>
      </c>
      <c r="M7" s="52">
        <v>0</v>
      </c>
      <c r="N7" s="67">
        <v>0</v>
      </c>
      <c r="O7" s="44"/>
      <c r="P7" s="44"/>
      <c r="Q7" s="44"/>
      <c r="R7" s="44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  <c r="IS7" s="51"/>
      <c r="IT7" s="51"/>
      <c r="IU7" s="51"/>
      <c r="IV7" s="51"/>
      <c r="IW7" s="51"/>
      <c r="IX7" s="51"/>
      <c r="IY7" s="51"/>
      <c r="IZ7" s="51"/>
      <c r="JA7" s="51"/>
      <c r="JB7" s="51"/>
      <c r="JC7" s="51"/>
      <c r="JD7" s="51"/>
      <c r="JE7" s="51"/>
      <c r="JF7" s="51"/>
      <c r="JG7" s="51"/>
      <c r="JH7" s="51"/>
      <c r="JI7" s="51"/>
      <c r="JJ7" s="51"/>
      <c r="JK7" s="51"/>
      <c r="JL7" s="51"/>
      <c r="JM7" s="51"/>
      <c r="JN7" s="51"/>
      <c r="JO7" s="51"/>
      <c r="JP7" s="51"/>
      <c r="JQ7" s="51"/>
      <c r="JR7" s="51"/>
      <c r="JS7" s="51"/>
      <c r="JT7" s="51"/>
      <c r="JU7" s="51"/>
      <c r="JV7" s="51"/>
      <c r="JW7" s="51"/>
      <c r="JX7" s="51"/>
      <c r="JY7" s="51"/>
      <c r="JZ7" s="51"/>
      <c r="KA7" s="51"/>
      <c r="KB7" s="51"/>
      <c r="KC7" s="51"/>
      <c r="KD7" s="51"/>
      <c r="KE7" s="51"/>
      <c r="KF7" s="51"/>
      <c r="KG7" s="51"/>
      <c r="KH7" s="51"/>
      <c r="KI7" s="51"/>
      <c r="KJ7" s="51"/>
      <c r="KK7" s="51"/>
      <c r="KL7" s="51"/>
      <c r="KM7" s="51"/>
      <c r="KN7" s="51"/>
      <c r="KO7" s="51"/>
      <c r="KP7" s="51"/>
      <c r="KQ7" s="51"/>
      <c r="KR7" s="51"/>
      <c r="KS7" s="51"/>
      <c r="KT7" s="51"/>
      <c r="KU7" s="51"/>
      <c r="KV7" s="51"/>
      <c r="KW7" s="51"/>
      <c r="KX7" s="51"/>
      <c r="KY7" s="51"/>
      <c r="KZ7" s="51"/>
      <c r="LA7" s="51"/>
      <c r="LB7" s="51"/>
      <c r="LC7" s="51"/>
      <c r="LD7" s="51"/>
      <c r="LE7" s="51"/>
      <c r="LF7" s="51"/>
      <c r="LG7" s="51"/>
      <c r="LH7" s="51"/>
      <c r="LI7" s="51"/>
      <c r="LJ7" s="51"/>
      <c r="LK7" s="51"/>
      <c r="LL7" s="51"/>
      <c r="LM7" s="51"/>
      <c r="LN7" s="51"/>
      <c r="LO7" s="51"/>
      <c r="LP7" s="51"/>
      <c r="LQ7" s="51"/>
      <c r="LR7" s="51"/>
      <c r="LS7" s="51"/>
      <c r="LT7" s="51"/>
      <c r="LU7" s="51"/>
      <c r="LV7" s="51"/>
      <c r="LW7" s="51"/>
      <c r="LX7" s="51"/>
      <c r="LY7" s="51"/>
      <c r="LZ7" s="51"/>
      <c r="MA7" s="51"/>
      <c r="MB7" s="51"/>
      <c r="MC7" s="51"/>
      <c r="MD7" s="51"/>
      <c r="ME7" s="51"/>
      <c r="MF7" s="51"/>
      <c r="MG7" s="51"/>
      <c r="MH7" s="51"/>
      <c r="MI7" s="51"/>
      <c r="MJ7" s="51"/>
      <c r="MK7" s="51"/>
      <c r="ML7" s="51"/>
      <c r="MM7" s="51"/>
      <c r="MN7" s="51"/>
      <c r="MO7" s="51"/>
      <c r="MP7" s="51"/>
      <c r="MQ7" s="51"/>
      <c r="MR7" s="51"/>
      <c r="MS7" s="51"/>
      <c r="MT7" s="51"/>
      <c r="MU7" s="51"/>
      <c r="MV7" s="51"/>
    </row>
    <row r="8" spans="1:360" s="43" customFormat="1" ht="27" customHeight="1" x14ac:dyDescent="0.7">
      <c r="A8" s="86" t="s">
        <v>4</v>
      </c>
      <c r="B8" s="86">
        <f t="shared" si="0"/>
        <v>14064.02</v>
      </c>
      <c r="C8" s="66">
        <v>1530</v>
      </c>
      <c r="D8" s="66">
        <v>1895</v>
      </c>
      <c r="E8" s="67">
        <v>1500</v>
      </c>
      <c r="F8" s="67">
        <v>1440</v>
      </c>
      <c r="G8" s="66">
        <v>295</v>
      </c>
      <c r="H8" s="109">
        <v>3135</v>
      </c>
      <c r="I8" s="52">
        <v>760</v>
      </c>
      <c r="J8" s="66">
        <v>590</v>
      </c>
      <c r="K8" s="50">
        <v>150</v>
      </c>
      <c r="L8" s="109">
        <v>1609.02</v>
      </c>
      <c r="M8" s="52">
        <v>550</v>
      </c>
      <c r="N8" s="67">
        <v>610</v>
      </c>
      <c r="O8" s="44"/>
      <c r="P8" s="44"/>
      <c r="Q8" s="44"/>
      <c r="R8" s="44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  <c r="IR8" s="51"/>
      <c r="IS8" s="51"/>
      <c r="IT8" s="51"/>
      <c r="IU8" s="51"/>
      <c r="IV8" s="51"/>
      <c r="IW8" s="51"/>
      <c r="IX8" s="51"/>
      <c r="IY8" s="51"/>
      <c r="IZ8" s="51"/>
      <c r="JA8" s="51"/>
      <c r="JB8" s="51"/>
      <c r="JC8" s="51"/>
      <c r="JD8" s="51"/>
      <c r="JE8" s="51"/>
      <c r="JF8" s="51"/>
      <c r="JG8" s="51"/>
      <c r="JH8" s="51"/>
      <c r="JI8" s="51"/>
      <c r="JJ8" s="51"/>
      <c r="JK8" s="51"/>
      <c r="JL8" s="51"/>
      <c r="JM8" s="51"/>
      <c r="JN8" s="51"/>
      <c r="JO8" s="51"/>
      <c r="JP8" s="51"/>
      <c r="JQ8" s="51"/>
      <c r="JR8" s="51"/>
      <c r="JS8" s="51"/>
      <c r="JT8" s="51"/>
      <c r="JU8" s="51"/>
      <c r="JV8" s="51"/>
      <c r="JW8" s="51"/>
      <c r="JX8" s="51"/>
      <c r="JY8" s="51"/>
      <c r="JZ8" s="51"/>
      <c r="KA8" s="51"/>
      <c r="KB8" s="51"/>
      <c r="KC8" s="51"/>
      <c r="KD8" s="51"/>
      <c r="KE8" s="51"/>
      <c r="KF8" s="51"/>
      <c r="KG8" s="51"/>
      <c r="KH8" s="51"/>
      <c r="KI8" s="51"/>
      <c r="KJ8" s="51"/>
      <c r="KK8" s="51"/>
      <c r="KL8" s="51"/>
      <c r="KM8" s="51"/>
      <c r="KN8" s="51"/>
      <c r="KO8" s="51"/>
      <c r="KP8" s="51"/>
      <c r="KQ8" s="51"/>
      <c r="KR8" s="51"/>
      <c r="KS8" s="51"/>
      <c r="KT8" s="51"/>
      <c r="KU8" s="51"/>
      <c r="KV8" s="51"/>
      <c r="KW8" s="51"/>
      <c r="KX8" s="51"/>
      <c r="KY8" s="51"/>
      <c r="KZ8" s="51"/>
      <c r="LA8" s="51"/>
      <c r="LB8" s="51"/>
      <c r="LC8" s="51"/>
      <c r="LD8" s="51"/>
      <c r="LE8" s="51"/>
      <c r="LF8" s="51"/>
      <c r="LG8" s="51"/>
      <c r="LH8" s="51"/>
      <c r="LI8" s="51"/>
      <c r="LJ8" s="51"/>
      <c r="LK8" s="51"/>
      <c r="LL8" s="51"/>
      <c r="LM8" s="51"/>
      <c r="LN8" s="51"/>
      <c r="LO8" s="51"/>
      <c r="LP8" s="51"/>
      <c r="LQ8" s="51"/>
      <c r="LR8" s="51"/>
      <c r="LS8" s="51"/>
      <c r="LT8" s="51"/>
      <c r="LU8" s="51"/>
      <c r="LV8" s="51"/>
      <c r="LW8" s="51"/>
      <c r="LX8" s="51"/>
      <c r="LY8" s="51"/>
      <c r="LZ8" s="51"/>
      <c r="MA8" s="51"/>
      <c r="MB8" s="51"/>
      <c r="MC8" s="51"/>
      <c r="MD8" s="51"/>
      <c r="ME8" s="51"/>
      <c r="MF8" s="51"/>
      <c r="MG8" s="51"/>
      <c r="MH8" s="51"/>
      <c r="MI8" s="51"/>
      <c r="MJ8" s="51"/>
      <c r="MK8" s="51"/>
      <c r="ML8" s="51"/>
      <c r="MM8" s="51"/>
      <c r="MN8" s="51"/>
      <c r="MO8" s="51"/>
      <c r="MP8" s="51"/>
      <c r="MQ8" s="51"/>
      <c r="MR8" s="51"/>
      <c r="MS8" s="51"/>
      <c r="MT8" s="51"/>
      <c r="MU8" s="51"/>
      <c r="MV8" s="51"/>
    </row>
    <row r="9" spans="1:360" s="44" customFormat="1" ht="27" customHeight="1" x14ac:dyDescent="0.7">
      <c r="A9" s="86" t="s">
        <v>5</v>
      </c>
      <c r="B9" s="86">
        <f t="shared" si="0"/>
        <v>0</v>
      </c>
      <c r="C9" s="66">
        <v>0</v>
      </c>
      <c r="D9" s="66">
        <v>0</v>
      </c>
      <c r="E9" s="67">
        <v>0</v>
      </c>
      <c r="F9" s="67">
        <v>0</v>
      </c>
      <c r="G9" s="66">
        <v>0</v>
      </c>
      <c r="H9" s="109">
        <v>0</v>
      </c>
      <c r="I9" s="52">
        <v>0</v>
      </c>
      <c r="J9" s="66">
        <v>0</v>
      </c>
      <c r="K9" s="50">
        <v>0</v>
      </c>
      <c r="L9" s="109">
        <v>0</v>
      </c>
      <c r="M9" s="52">
        <v>0</v>
      </c>
      <c r="N9" s="67">
        <v>0</v>
      </c>
    </row>
    <row r="10" spans="1:360" s="44" customFormat="1" ht="27" customHeight="1" x14ac:dyDescent="0.7">
      <c r="A10" s="86" t="s">
        <v>6</v>
      </c>
      <c r="B10" s="86">
        <f t="shared" si="0"/>
        <v>0</v>
      </c>
      <c r="C10" s="66">
        <v>0</v>
      </c>
      <c r="D10" s="66">
        <v>0</v>
      </c>
      <c r="E10" s="67">
        <v>0</v>
      </c>
      <c r="F10" s="67">
        <v>0</v>
      </c>
      <c r="G10" s="66">
        <v>0</v>
      </c>
      <c r="H10" s="109">
        <v>0</v>
      </c>
      <c r="I10" s="52">
        <v>0</v>
      </c>
      <c r="J10" s="66">
        <v>0</v>
      </c>
      <c r="K10" s="50">
        <v>0</v>
      </c>
      <c r="L10" s="109">
        <v>0</v>
      </c>
      <c r="M10" s="52">
        <v>0</v>
      </c>
      <c r="N10" s="67">
        <v>0</v>
      </c>
    </row>
    <row r="11" spans="1:360" s="44" customFormat="1" ht="27" customHeight="1" x14ac:dyDescent="0.7">
      <c r="A11" s="86" t="s">
        <v>23</v>
      </c>
      <c r="B11" s="86">
        <f t="shared" si="0"/>
        <v>0</v>
      </c>
      <c r="C11" s="66">
        <v>0</v>
      </c>
      <c r="D11" s="66">
        <v>0</v>
      </c>
      <c r="E11" s="67">
        <v>0</v>
      </c>
      <c r="F11" s="67">
        <v>0</v>
      </c>
      <c r="G11" s="66">
        <v>0</v>
      </c>
      <c r="H11" s="109">
        <v>0</v>
      </c>
      <c r="I11" s="52">
        <v>0</v>
      </c>
      <c r="J11" s="66">
        <v>0</v>
      </c>
      <c r="K11" s="50">
        <v>0</v>
      </c>
      <c r="L11" s="109">
        <v>0</v>
      </c>
      <c r="M11" s="52">
        <v>0</v>
      </c>
      <c r="N11" s="67">
        <v>0</v>
      </c>
    </row>
    <row r="12" spans="1:360" s="41" customFormat="1" ht="27" customHeight="1" x14ac:dyDescent="0.55000000000000004">
      <c r="A12" s="87" t="s">
        <v>7</v>
      </c>
      <c r="B12" s="85">
        <f t="shared" si="0"/>
        <v>30682.07</v>
      </c>
      <c r="C12" s="69">
        <f t="shared" ref="C12:N12" si="1">SUM(C6:C11)</f>
        <v>5634.97</v>
      </c>
      <c r="D12" s="69">
        <f t="shared" si="1"/>
        <v>2595</v>
      </c>
      <c r="E12" s="69">
        <f t="shared" si="1"/>
        <v>3117.4</v>
      </c>
      <c r="F12" s="69">
        <f t="shared" si="1"/>
        <v>2545</v>
      </c>
      <c r="G12" s="69">
        <f t="shared" si="1"/>
        <v>1733.84</v>
      </c>
      <c r="H12" s="69">
        <f t="shared" si="1"/>
        <v>3461.62</v>
      </c>
      <c r="I12" s="69">
        <f t="shared" si="1"/>
        <v>1168</v>
      </c>
      <c r="J12" s="69">
        <f t="shared" si="1"/>
        <v>1531.4099999999999</v>
      </c>
      <c r="K12" s="69">
        <f t="shared" si="1"/>
        <v>1602.6</v>
      </c>
      <c r="L12" s="69">
        <f t="shared" si="1"/>
        <v>2009.02</v>
      </c>
      <c r="M12" s="69">
        <f t="shared" si="1"/>
        <v>2185.52</v>
      </c>
      <c r="N12" s="69">
        <f t="shared" si="1"/>
        <v>3097.69</v>
      </c>
    </row>
    <row r="13" spans="1:360" s="2" customFormat="1" ht="27" customHeight="1" x14ac:dyDescent="0.55000000000000004">
      <c r="A13" s="88"/>
      <c r="B13" s="88"/>
      <c r="C13" s="67"/>
      <c r="D13" s="67"/>
      <c r="E13" s="67"/>
      <c r="F13" s="67"/>
      <c r="G13" s="67"/>
      <c r="H13" s="70"/>
      <c r="I13" s="53"/>
      <c r="J13" s="64"/>
      <c r="K13" s="54"/>
      <c r="L13" s="55"/>
      <c r="M13" s="73"/>
      <c r="N13" s="73"/>
      <c r="O13" s="45"/>
      <c r="P13" s="45"/>
      <c r="Q13" s="45"/>
      <c r="R13" s="45"/>
    </row>
    <row r="14" spans="1:360" s="2" customFormat="1" ht="27" customHeight="1" x14ac:dyDescent="0.55000000000000004">
      <c r="A14" s="84" t="s">
        <v>8</v>
      </c>
      <c r="B14" s="84"/>
      <c r="C14" s="67"/>
      <c r="D14" s="67"/>
      <c r="E14" s="67"/>
      <c r="F14" s="67"/>
      <c r="G14" s="67"/>
      <c r="H14" s="70"/>
      <c r="I14" s="53"/>
      <c r="J14" s="64"/>
      <c r="K14" s="54"/>
      <c r="L14" s="55"/>
      <c r="M14" s="73"/>
      <c r="N14" s="73"/>
      <c r="O14" s="45"/>
      <c r="P14" s="45"/>
      <c r="Q14" s="45"/>
      <c r="R14" s="45"/>
    </row>
    <row r="15" spans="1:360" s="41" customFormat="1" ht="27" customHeight="1" x14ac:dyDescent="0.55000000000000004">
      <c r="A15" s="85" t="s">
        <v>9</v>
      </c>
      <c r="B15" s="85">
        <f t="shared" ref="B15:B29" si="2">SUM(C15:N15)</f>
        <v>0</v>
      </c>
      <c r="C15" s="63">
        <v>0</v>
      </c>
      <c r="D15" s="63">
        <v>0</v>
      </c>
      <c r="E15" s="63">
        <v>0</v>
      </c>
      <c r="F15" s="63">
        <v>0</v>
      </c>
      <c r="G15" s="63">
        <v>0</v>
      </c>
      <c r="H15" s="65">
        <v>0</v>
      </c>
      <c r="I15" s="123">
        <v>0</v>
      </c>
      <c r="J15" s="63">
        <v>0</v>
      </c>
      <c r="K15" s="48">
        <v>0</v>
      </c>
      <c r="L15" s="48">
        <v>0</v>
      </c>
      <c r="M15" s="63">
        <v>0</v>
      </c>
      <c r="N15" s="63">
        <v>0</v>
      </c>
    </row>
    <row r="16" spans="1:360" s="44" customFormat="1" ht="27" customHeight="1" x14ac:dyDescent="0.55000000000000004">
      <c r="A16" s="86" t="s">
        <v>10</v>
      </c>
      <c r="B16" s="86">
        <f t="shared" si="2"/>
        <v>0</v>
      </c>
      <c r="C16" s="66">
        <v>0</v>
      </c>
      <c r="D16" s="66">
        <v>0</v>
      </c>
      <c r="E16" s="66">
        <v>0</v>
      </c>
      <c r="F16" s="66">
        <v>0</v>
      </c>
      <c r="G16" s="66">
        <v>0</v>
      </c>
      <c r="H16" s="68">
        <v>0</v>
      </c>
      <c r="I16" s="56">
        <v>0</v>
      </c>
      <c r="J16" s="66">
        <v>0</v>
      </c>
      <c r="K16" s="50">
        <v>0</v>
      </c>
      <c r="L16" s="50">
        <v>0</v>
      </c>
      <c r="M16" s="66">
        <v>0</v>
      </c>
      <c r="N16" s="66">
        <v>0</v>
      </c>
    </row>
    <row r="17" spans="1:360" s="44" customFormat="1" ht="27" customHeight="1" x14ac:dyDescent="0.55000000000000004">
      <c r="A17" s="86" t="s">
        <v>11</v>
      </c>
      <c r="B17" s="86">
        <f t="shared" si="2"/>
        <v>30941.72</v>
      </c>
      <c r="C17" s="66">
        <v>3656.9</v>
      </c>
      <c r="D17" s="66">
        <v>2466.4899999999998</v>
      </c>
      <c r="E17" s="66">
        <v>3160.59</v>
      </c>
      <c r="F17" s="67">
        <v>3082.47</v>
      </c>
      <c r="G17" s="66">
        <v>1367.35</v>
      </c>
      <c r="H17" s="68">
        <v>2164.52</v>
      </c>
      <c r="I17" s="56">
        <v>2928.89</v>
      </c>
      <c r="J17" s="66">
        <v>2632.9</v>
      </c>
      <c r="K17" s="50">
        <v>3684.78</v>
      </c>
      <c r="L17" s="50">
        <v>728.08</v>
      </c>
      <c r="M17" s="66">
        <v>4154.33</v>
      </c>
      <c r="N17" s="66">
        <v>914.42</v>
      </c>
    </row>
    <row r="18" spans="1:360" s="44" customFormat="1" ht="27" customHeight="1" x14ac:dyDescent="0.55000000000000004">
      <c r="A18" s="86" t="s">
        <v>12</v>
      </c>
      <c r="B18" s="86">
        <f t="shared" si="2"/>
        <v>0</v>
      </c>
      <c r="C18" s="66">
        <v>0</v>
      </c>
      <c r="D18" s="66">
        <v>0</v>
      </c>
      <c r="E18" s="66">
        <v>0</v>
      </c>
      <c r="F18" s="67">
        <v>0</v>
      </c>
      <c r="G18" s="72">
        <v>0</v>
      </c>
      <c r="H18" s="68">
        <v>0</v>
      </c>
      <c r="I18" s="56">
        <v>0</v>
      </c>
      <c r="J18" s="66">
        <v>0</v>
      </c>
      <c r="K18" s="50">
        <v>0</v>
      </c>
      <c r="L18" s="50">
        <v>0</v>
      </c>
      <c r="M18" s="66">
        <v>0</v>
      </c>
      <c r="N18" s="66">
        <v>0</v>
      </c>
    </row>
    <row r="19" spans="1:360" s="44" customFormat="1" ht="27" customHeight="1" x14ac:dyDescent="0.55000000000000004">
      <c r="A19" s="86" t="s">
        <v>13</v>
      </c>
      <c r="B19" s="86">
        <f t="shared" si="2"/>
        <v>0</v>
      </c>
      <c r="C19" s="66">
        <v>0</v>
      </c>
      <c r="D19" s="66">
        <v>0</v>
      </c>
      <c r="E19" s="66">
        <v>0</v>
      </c>
      <c r="F19" s="67">
        <v>0</v>
      </c>
      <c r="G19" s="68">
        <v>0</v>
      </c>
      <c r="H19" s="68">
        <v>0</v>
      </c>
      <c r="I19" s="56">
        <v>0</v>
      </c>
      <c r="J19" s="66">
        <v>0</v>
      </c>
      <c r="K19" s="50">
        <v>0</v>
      </c>
      <c r="L19" s="50">
        <v>0</v>
      </c>
      <c r="M19" s="66">
        <v>0</v>
      </c>
      <c r="N19" s="66">
        <v>0</v>
      </c>
    </row>
    <row r="20" spans="1:360" s="44" customFormat="1" ht="27" customHeight="1" x14ac:dyDescent="0.55000000000000004">
      <c r="A20" s="86" t="s">
        <v>17</v>
      </c>
      <c r="B20" s="86">
        <f t="shared" si="2"/>
        <v>117.25</v>
      </c>
      <c r="C20" s="66">
        <v>0</v>
      </c>
      <c r="D20" s="66">
        <v>15</v>
      </c>
      <c r="E20" s="66">
        <v>0</v>
      </c>
      <c r="F20" s="67">
        <v>0</v>
      </c>
      <c r="G20" s="66">
        <v>102.25</v>
      </c>
      <c r="H20" s="68">
        <v>0</v>
      </c>
      <c r="I20" s="56">
        <v>0</v>
      </c>
      <c r="J20" s="66">
        <v>0</v>
      </c>
      <c r="K20" s="50">
        <v>0</v>
      </c>
      <c r="L20" s="50">
        <v>0</v>
      </c>
      <c r="M20" s="66">
        <v>0</v>
      </c>
      <c r="N20" s="66">
        <v>0</v>
      </c>
    </row>
    <row r="21" spans="1:360" s="44" customFormat="1" ht="27" customHeight="1" x14ac:dyDescent="0.55000000000000004">
      <c r="A21" s="86" t="s">
        <v>14</v>
      </c>
      <c r="B21" s="86">
        <f t="shared" si="2"/>
        <v>1660.52</v>
      </c>
      <c r="C21" s="66">
        <v>488.51</v>
      </c>
      <c r="D21" s="66">
        <v>0</v>
      </c>
      <c r="E21" s="66">
        <v>103.1</v>
      </c>
      <c r="F21" s="67">
        <v>-25</v>
      </c>
      <c r="G21" s="56">
        <v>773.42</v>
      </c>
      <c r="H21" s="68">
        <v>0</v>
      </c>
      <c r="I21" s="56">
        <v>0</v>
      </c>
      <c r="J21" s="66">
        <v>0</v>
      </c>
      <c r="K21" s="50">
        <v>93.91</v>
      </c>
      <c r="L21" s="50">
        <v>53.62</v>
      </c>
      <c r="M21" s="66">
        <v>58.69</v>
      </c>
      <c r="N21" s="66">
        <v>114.27</v>
      </c>
    </row>
    <row r="22" spans="1:360" s="44" customFormat="1" ht="27" customHeight="1" x14ac:dyDescent="0.55000000000000004">
      <c r="A22" s="86" t="s">
        <v>21</v>
      </c>
      <c r="B22" s="86">
        <f t="shared" si="2"/>
        <v>0</v>
      </c>
      <c r="C22" s="66">
        <v>0</v>
      </c>
      <c r="D22" s="66">
        <v>0</v>
      </c>
      <c r="E22" s="66">
        <v>0</v>
      </c>
      <c r="F22" s="67">
        <v>0</v>
      </c>
      <c r="G22" s="56">
        <v>0</v>
      </c>
      <c r="H22" s="68">
        <v>0</v>
      </c>
      <c r="I22" s="56">
        <v>0</v>
      </c>
      <c r="J22" s="66">
        <v>0</v>
      </c>
      <c r="K22" s="50">
        <v>0</v>
      </c>
      <c r="L22" s="50">
        <v>0</v>
      </c>
      <c r="M22" s="66">
        <v>0</v>
      </c>
      <c r="N22" s="66">
        <v>0</v>
      </c>
    </row>
    <row r="23" spans="1:360" s="44" customFormat="1" ht="27" customHeight="1" x14ac:dyDescent="0.55000000000000004">
      <c r="A23" s="86" t="s">
        <v>15</v>
      </c>
      <c r="B23" s="86">
        <f t="shared" si="2"/>
        <v>0</v>
      </c>
      <c r="C23" s="66">
        <v>0</v>
      </c>
      <c r="D23" s="66">
        <v>0</v>
      </c>
      <c r="E23" s="66">
        <v>0</v>
      </c>
      <c r="F23" s="67">
        <v>0</v>
      </c>
      <c r="G23" s="66">
        <v>0</v>
      </c>
      <c r="H23" s="68">
        <v>0</v>
      </c>
      <c r="I23" s="124">
        <v>0</v>
      </c>
      <c r="J23" s="66">
        <v>0</v>
      </c>
      <c r="K23" s="50">
        <v>0</v>
      </c>
      <c r="L23" s="50">
        <v>0</v>
      </c>
      <c r="M23" s="66">
        <v>0</v>
      </c>
      <c r="N23" s="66">
        <v>0</v>
      </c>
    </row>
    <row r="24" spans="1:360" s="43" customFormat="1" ht="27" customHeight="1" x14ac:dyDescent="0.55000000000000004">
      <c r="A24" s="86" t="s">
        <v>16</v>
      </c>
      <c r="B24" s="86">
        <f t="shared" si="2"/>
        <v>0</v>
      </c>
      <c r="C24" s="66">
        <v>0</v>
      </c>
      <c r="D24" s="66">
        <v>0</v>
      </c>
      <c r="E24" s="66">
        <v>0</v>
      </c>
      <c r="F24" s="67">
        <v>0</v>
      </c>
      <c r="G24" s="66">
        <v>0</v>
      </c>
      <c r="H24" s="68">
        <v>0</v>
      </c>
      <c r="I24" s="125">
        <v>0</v>
      </c>
      <c r="J24" s="66">
        <v>0</v>
      </c>
      <c r="K24" s="50">
        <v>0</v>
      </c>
      <c r="L24" s="50">
        <v>0</v>
      </c>
      <c r="M24" s="66">
        <v>0</v>
      </c>
      <c r="N24" s="66">
        <v>0</v>
      </c>
      <c r="O24" s="44"/>
      <c r="P24" s="44"/>
      <c r="Q24" s="44"/>
      <c r="R24" s="44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51"/>
      <c r="BQ24" s="51"/>
      <c r="BR24" s="51"/>
      <c r="BS24" s="51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/>
      <c r="CI24" s="51"/>
      <c r="CJ24" s="51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1"/>
      <c r="EM24" s="51"/>
      <c r="EN24" s="51"/>
      <c r="EO24" s="51"/>
      <c r="EP24" s="51"/>
      <c r="EQ24" s="51"/>
      <c r="ER24" s="51"/>
      <c r="ES24" s="51"/>
      <c r="ET24" s="51"/>
      <c r="EU24" s="51"/>
      <c r="EV24" s="51"/>
      <c r="EW24" s="51"/>
      <c r="EX24" s="51"/>
      <c r="EY24" s="51"/>
      <c r="EZ24" s="51"/>
      <c r="FA24" s="51"/>
      <c r="FB24" s="51"/>
      <c r="FC24" s="51"/>
      <c r="FD24" s="51"/>
      <c r="FE24" s="51"/>
      <c r="FF24" s="51"/>
      <c r="FG24" s="51"/>
      <c r="FH24" s="51"/>
      <c r="FI24" s="51"/>
      <c r="FJ24" s="51"/>
      <c r="FK24" s="51"/>
      <c r="FL24" s="51"/>
      <c r="FM24" s="51"/>
      <c r="FN24" s="51"/>
      <c r="FO24" s="51"/>
      <c r="FP24" s="51"/>
      <c r="FQ24" s="51"/>
      <c r="FR24" s="51"/>
      <c r="FS24" s="51"/>
      <c r="FT24" s="51"/>
      <c r="FU24" s="51"/>
      <c r="FV24" s="51"/>
      <c r="FW24" s="51"/>
      <c r="FX24" s="51"/>
      <c r="FY24" s="51"/>
      <c r="FZ24" s="51"/>
      <c r="GA24" s="51"/>
      <c r="GB24" s="51"/>
      <c r="GC24" s="51"/>
      <c r="GD24" s="51"/>
      <c r="GE24" s="51"/>
      <c r="GF24" s="51"/>
      <c r="GG24" s="51"/>
      <c r="GH24" s="51"/>
      <c r="GI24" s="51"/>
      <c r="GJ24" s="51"/>
      <c r="GK24" s="51"/>
      <c r="GL24" s="51"/>
      <c r="GM24" s="51"/>
      <c r="GN24" s="51"/>
      <c r="GO24" s="51"/>
      <c r="GP24" s="51"/>
      <c r="GQ24" s="51"/>
      <c r="GR24" s="51"/>
      <c r="GS24" s="51"/>
      <c r="GT24" s="51"/>
      <c r="GU24" s="51"/>
      <c r="GV24" s="51"/>
      <c r="GW24" s="51"/>
      <c r="GX24" s="51"/>
      <c r="GY24" s="51"/>
      <c r="GZ24" s="51"/>
      <c r="HA24" s="51"/>
      <c r="HB24" s="51"/>
      <c r="HC24" s="51"/>
      <c r="HD24" s="51"/>
      <c r="HE24" s="51"/>
      <c r="HF24" s="51"/>
      <c r="HG24" s="51"/>
      <c r="HH24" s="51"/>
      <c r="HI24" s="51"/>
      <c r="HJ24" s="51"/>
      <c r="HK24" s="51"/>
      <c r="HL24" s="51"/>
      <c r="HM24" s="51"/>
      <c r="HN24" s="5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  <c r="IK24" s="51"/>
      <c r="IL24" s="51"/>
      <c r="IM24" s="51"/>
      <c r="IN24" s="51"/>
      <c r="IO24" s="51"/>
      <c r="IP24" s="51"/>
      <c r="IQ24" s="51"/>
      <c r="IR24" s="51"/>
      <c r="IS24" s="51"/>
      <c r="IT24" s="51"/>
      <c r="IU24" s="51"/>
      <c r="IV24" s="51"/>
      <c r="IW24" s="51"/>
      <c r="IX24" s="51"/>
      <c r="IY24" s="51"/>
      <c r="IZ24" s="51"/>
      <c r="JA24" s="51"/>
      <c r="JB24" s="51"/>
      <c r="JC24" s="51"/>
      <c r="JD24" s="51"/>
      <c r="JE24" s="51"/>
      <c r="JF24" s="51"/>
      <c r="JG24" s="51"/>
      <c r="JH24" s="51"/>
      <c r="JI24" s="51"/>
      <c r="JJ24" s="51"/>
      <c r="JK24" s="51"/>
      <c r="JL24" s="51"/>
      <c r="JM24" s="51"/>
      <c r="JN24" s="51"/>
      <c r="JO24" s="51"/>
      <c r="JP24" s="51"/>
      <c r="JQ24" s="51"/>
      <c r="JR24" s="51"/>
      <c r="JS24" s="51"/>
      <c r="JT24" s="51"/>
      <c r="JU24" s="51"/>
      <c r="JV24" s="51"/>
      <c r="JW24" s="51"/>
      <c r="JX24" s="51"/>
      <c r="JY24" s="51"/>
      <c r="JZ24" s="51"/>
      <c r="KA24" s="51"/>
      <c r="KB24" s="51"/>
      <c r="KC24" s="51"/>
      <c r="KD24" s="51"/>
      <c r="KE24" s="51"/>
      <c r="KF24" s="51"/>
      <c r="KG24" s="51"/>
      <c r="KH24" s="51"/>
      <c r="KI24" s="51"/>
      <c r="KJ24" s="51"/>
      <c r="KK24" s="51"/>
      <c r="KL24" s="51"/>
      <c r="KM24" s="51"/>
      <c r="KN24" s="51"/>
      <c r="KO24" s="51"/>
      <c r="KP24" s="51"/>
      <c r="KQ24" s="51"/>
      <c r="KR24" s="51"/>
      <c r="KS24" s="51"/>
      <c r="KT24" s="51"/>
      <c r="KU24" s="51"/>
      <c r="KV24" s="51"/>
      <c r="KW24" s="51"/>
      <c r="KX24" s="51"/>
      <c r="KY24" s="51"/>
      <c r="KZ24" s="51"/>
      <c r="LA24" s="51"/>
      <c r="LB24" s="51"/>
      <c r="LC24" s="51"/>
      <c r="LD24" s="51"/>
      <c r="LE24" s="51"/>
      <c r="LF24" s="51"/>
      <c r="LG24" s="51"/>
      <c r="LH24" s="51"/>
      <c r="LI24" s="51"/>
      <c r="LJ24" s="51"/>
      <c r="LK24" s="51"/>
      <c r="LL24" s="51"/>
      <c r="LM24" s="51"/>
      <c r="LN24" s="51"/>
      <c r="LO24" s="51"/>
      <c r="LP24" s="51"/>
      <c r="LQ24" s="51"/>
      <c r="LR24" s="51"/>
      <c r="LS24" s="51"/>
      <c r="LT24" s="51"/>
      <c r="LU24" s="51"/>
      <c r="LV24" s="51"/>
      <c r="LW24" s="51"/>
      <c r="LX24" s="51"/>
      <c r="LY24" s="51"/>
      <c r="LZ24" s="51"/>
      <c r="MA24" s="51"/>
      <c r="MB24" s="51"/>
      <c r="MC24" s="51"/>
      <c r="MD24" s="51"/>
      <c r="ME24" s="51"/>
      <c r="MF24" s="51"/>
      <c r="MG24" s="51"/>
      <c r="MH24" s="51"/>
      <c r="MI24" s="51"/>
      <c r="MJ24" s="51"/>
      <c r="MK24" s="51"/>
      <c r="ML24" s="51"/>
      <c r="MM24" s="51"/>
      <c r="MN24" s="51"/>
      <c r="MO24" s="51"/>
      <c r="MP24" s="51"/>
      <c r="MQ24" s="51"/>
      <c r="MR24" s="51"/>
      <c r="MS24" s="51"/>
      <c r="MT24" s="51"/>
      <c r="MU24" s="51"/>
      <c r="MV24" s="51"/>
    </row>
    <row r="25" spans="1:360" s="44" customFormat="1" ht="27" customHeight="1" x14ac:dyDescent="0.55000000000000004">
      <c r="A25" s="86" t="s">
        <v>22</v>
      </c>
      <c r="B25" s="86">
        <f t="shared" si="2"/>
        <v>1583</v>
      </c>
      <c r="C25" s="66">
        <v>0</v>
      </c>
      <c r="D25" s="66">
        <v>0</v>
      </c>
      <c r="E25" s="66">
        <v>0</v>
      </c>
      <c r="F25" s="67">
        <v>0</v>
      </c>
      <c r="G25" s="66">
        <v>0</v>
      </c>
      <c r="H25" s="68">
        <v>1583</v>
      </c>
      <c r="I25" s="56">
        <v>0</v>
      </c>
      <c r="J25" s="66">
        <v>0</v>
      </c>
      <c r="K25" s="50">
        <v>0</v>
      </c>
      <c r="L25" s="50">
        <v>0</v>
      </c>
      <c r="M25" s="66">
        <v>0</v>
      </c>
      <c r="N25" s="66">
        <v>0</v>
      </c>
    </row>
    <row r="26" spans="1:360" s="44" customFormat="1" ht="27" customHeight="1" x14ac:dyDescent="0.55000000000000004">
      <c r="A26" s="86" t="s">
        <v>47</v>
      </c>
      <c r="B26" s="86">
        <f t="shared" si="2"/>
        <v>45</v>
      </c>
      <c r="C26" s="66">
        <v>0</v>
      </c>
      <c r="D26" s="66">
        <v>0</v>
      </c>
      <c r="E26" s="66">
        <v>0</v>
      </c>
      <c r="F26" s="67">
        <v>0</v>
      </c>
      <c r="G26" s="66">
        <v>0</v>
      </c>
      <c r="H26" s="68">
        <v>0</v>
      </c>
      <c r="I26" s="56">
        <v>45</v>
      </c>
      <c r="J26" s="66">
        <v>0</v>
      </c>
      <c r="K26" s="50">
        <v>0</v>
      </c>
      <c r="L26" s="50">
        <v>0</v>
      </c>
      <c r="M26" s="66">
        <v>0</v>
      </c>
      <c r="N26" s="66">
        <v>0</v>
      </c>
    </row>
    <row r="27" spans="1:360" s="2" customFormat="1" ht="27" customHeight="1" x14ac:dyDescent="0.55000000000000004">
      <c r="A27" s="88" t="s">
        <v>20</v>
      </c>
      <c r="B27" s="86">
        <f t="shared" si="2"/>
        <v>0</v>
      </c>
      <c r="C27" s="66">
        <v>0</v>
      </c>
      <c r="D27" s="67">
        <v>0</v>
      </c>
      <c r="E27" s="67">
        <v>0</v>
      </c>
      <c r="F27" s="67">
        <v>0</v>
      </c>
      <c r="G27" s="67">
        <v>0</v>
      </c>
      <c r="H27" s="70">
        <v>0</v>
      </c>
      <c r="I27" s="104">
        <v>0</v>
      </c>
      <c r="J27" s="67">
        <v>0</v>
      </c>
      <c r="K27" s="67">
        <v>0</v>
      </c>
      <c r="L27" s="67">
        <v>0</v>
      </c>
      <c r="M27" s="67">
        <v>0</v>
      </c>
      <c r="N27" s="73">
        <v>0</v>
      </c>
      <c r="O27" s="45"/>
      <c r="P27" s="45"/>
      <c r="Q27" s="45"/>
      <c r="R27" s="45"/>
    </row>
    <row r="28" spans="1:360" s="2" customFormat="1" ht="27" customHeight="1" x14ac:dyDescent="0.55000000000000004">
      <c r="A28" s="89"/>
      <c r="B28" s="89"/>
      <c r="C28" s="67"/>
      <c r="D28" s="67"/>
      <c r="E28" s="67"/>
      <c r="F28" s="67"/>
      <c r="G28" s="67"/>
      <c r="H28" s="70"/>
      <c r="I28" s="53"/>
      <c r="J28" s="73"/>
      <c r="K28" s="55"/>
      <c r="L28" s="55"/>
      <c r="M28" s="73"/>
      <c r="N28" s="73"/>
      <c r="O28" s="45"/>
      <c r="P28" s="45"/>
      <c r="Q28" s="45"/>
      <c r="R28" s="45"/>
    </row>
    <row r="29" spans="1:360" s="47" customFormat="1" ht="27" customHeight="1" x14ac:dyDescent="0.55000000000000004">
      <c r="A29" s="87" t="s">
        <v>18</v>
      </c>
      <c r="B29" s="85">
        <f t="shared" si="2"/>
        <v>34347.49</v>
      </c>
      <c r="C29" s="69">
        <f t="shared" ref="C29:N29" si="3">SUM(C15:C27)</f>
        <v>4145.41</v>
      </c>
      <c r="D29" s="69">
        <f t="shared" si="3"/>
        <v>2481.4899999999998</v>
      </c>
      <c r="E29" s="69">
        <f t="shared" si="3"/>
        <v>3263.69</v>
      </c>
      <c r="F29" s="69">
        <f t="shared" si="3"/>
        <v>3057.47</v>
      </c>
      <c r="G29" s="69">
        <f t="shared" si="3"/>
        <v>2243.02</v>
      </c>
      <c r="H29" s="69">
        <f t="shared" si="3"/>
        <v>3747.52</v>
      </c>
      <c r="I29" s="69">
        <f t="shared" si="3"/>
        <v>2973.89</v>
      </c>
      <c r="J29" s="69">
        <f t="shared" si="3"/>
        <v>2632.9</v>
      </c>
      <c r="K29" s="69">
        <f t="shared" si="3"/>
        <v>3778.69</v>
      </c>
      <c r="L29" s="69">
        <f t="shared" si="3"/>
        <v>781.7</v>
      </c>
      <c r="M29" s="69">
        <f t="shared" si="3"/>
        <v>4213.0199999999995</v>
      </c>
      <c r="N29" s="69">
        <f t="shared" si="3"/>
        <v>1028.69</v>
      </c>
    </row>
    <row r="30" spans="1:360" s="47" customFormat="1" ht="27" customHeight="1" x14ac:dyDescent="0.55000000000000004">
      <c r="A30" s="85"/>
      <c r="B30" s="8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360" s="47" customFormat="1" ht="27" customHeight="1" x14ac:dyDescent="0.55000000000000004">
      <c r="A31" s="87" t="s">
        <v>19</v>
      </c>
      <c r="B31" s="85">
        <f>SUM(C31:N31)</f>
        <v>-3665.42</v>
      </c>
      <c r="C31" s="69">
        <f t="shared" ref="C31:N31" si="4">C12-C29</f>
        <v>1489.5600000000004</v>
      </c>
      <c r="D31" s="69">
        <f t="shared" si="4"/>
        <v>113.51000000000022</v>
      </c>
      <c r="E31" s="69">
        <f t="shared" si="4"/>
        <v>-146.28999999999996</v>
      </c>
      <c r="F31" s="69">
        <f t="shared" si="4"/>
        <v>-512.4699999999998</v>
      </c>
      <c r="G31" s="69">
        <f t="shared" si="4"/>
        <v>-509.18000000000006</v>
      </c>
      <c r="H31" s="69">
        <f t="shared" si="4"/>
        <v>-285.90000000000009</v>
      </c>
      <c r="I31" s="69">
        <f t="shared" si="4"/>
        <v>-1805.8899999999999</v>
      </c>
      <c r="J31" s="69">
        <f t="shared" si="4"/>
        <v>-1101.4900000000002</v>
      </c>
      <c r="K31" s="69">
        <f t="shared" si="4"/>
        <v>-2176.09</v>
      </c>
      <c r="L31" s="69">
        <f t="shared" si="4"/>
        <v>1227.32</v>
      </c>
      <c r="M31" s="69">
        <f t="shared" si="4"/>
        <v>-2027.4999999999995</v>
      </c>
      <c r="N31" s="69">
        <f t="shared" si="4"/>
        <v>2069</v>
      </c>
    </row>
    <row r="32" spans="1:360" s="52" customFormat="1" ht="16.5" customHeight="1" x14ac:dyDescent="0.55000000000000004">
      <c r="A32" s="89"/>
      <c r="B32" s="91"/>
      <c r="C32" s="67"/>
      <c r="D32" s="67"/>
      <c r="E32" s="67"/>
      <c r="F32" s="67"/>
      <c r="G32" s="69"/>
      <c r="H32" s="69"/>
      <c r="I32" s="69"/>
      <c r="J32" s="75"/>
      <c r="K32" s="55"/>
      <c r="L32" s="55"/>
      <c r="M32" s="73"/>
      <c r="N32" s="73"/>
      <c r="O32" s="46"/>
      <c r="P32" s="46"/>
      <c r="Q32" s="46"/>
      <c r="R32" s="46"/>
    </row>
    <row r="33" spans="1:18" s="52" customFormat="1" ht="27" customHeight="1" x14ac:dyDescent="0.55000000000000004">
      <c r="A33" s="90" t="s">
        <v>39</v>
      </c>
      <c r="B33" s="91">
        <f>B12-B29</f>
        <v>-3665.4199999999983</v>
      </c>
      <c r="C33" s="67">
        <v>1489.56</v>
      </c>
      <c r="D33" s="67">
        <v>113.51000000000022</v>
      </c>
      <c r="E33" s="67">
        <v>-146.29</v>
      </c>
      <c r="F33" s="67">
        <v>-512.47</v>
      </c>
      <c r="G33" s="67">
        <v>-509.18000000000006</v>
      </c>
      <c r="H33" s="70">
        <v>-285.90000000000009</v>
      </c>
      <c r="I33" s="53">
        <v>-1805.8899999999999</v>
      </c>
      <c r="J33" s="76">
        <v>-1101.4900000000002</v>
      </c>
      <c r="K33" s="50">
        <v>-2176.09</v>
      </c>
      <c r="L33" s="48">
        <v>1227.32</v>
      </c>
      <c r="M33" s="76">
        <v>-2027.4999999999995</v>
      </c>
      <c r="N33" s="63" t="s">
        <v>49</v>
      </c>
      <c r="O33" s="46"/>
      <c r="P33" s="46"/>
      <c r="Q33" s="46"/>
      <c r="R33" s="46"/>
    </row>
    <row r="34" spans="1:18" s="60" customFormat="1" ht="27" customHeight="1" x14ac:dyDescent="0.55000000000000004">
      <c r="A34" s="93" t="s">
        <v>40</v>
      </c>
      <c r="B34" s="91">
        <f>B33-B31</f>
        <v>0</v>
      </c>
      <c r="C34" s="74">
        <f>C33-C31</f>
        <v>0</v>
      </c>
      <c r="D34" s="74">
        <f>D33-D31</f>
        <v>0</v>
      </c>
      <c r="E34" s="74">
        <f t="shared" ref="E34:N34" si="5">E33-E31</f>
        <v>0</v>
      </c>
      <c r="F34" s="74">
        <f t="shared" si="5"/>
        <v>0</v>
      </c>
      <c r="G34" s="74">
        <f t="shared" si="5"/>
        <v>0</v>
      </c>
      <c r="H34" s="74">
        <f t="shared" si="5"/>
        <v>0</v>
      </c>
      <c r="I34" s="74">
        <f t="shared" si="5"/>
        <v>0</v>
      </c>
      <c r="J34" s="74">
        <f t="shared" si="5"/>
        <v>0</v>
      </c>
      <c r="K34" s="74">
        <f t="shared" si="5"/>
        <v>0</v>
      </c>
      <c r="L34" s="74">
        <f t="shared" si="5"/>
        <v>0</v>
      </c>
      <c r="M34" s="74">
        <f t="shared" si="5"/>
        <v>0</v>
      </c>
      <c r="N34" s="74" t="e">
        <f t="shared" si="5"/>
        <v>#VALUE!</v>
      </c>
      <c r="O34" s="61"/>
      <c r="P34" s="61"/>
      <c r="Q34" s="61"/>
      <c r="R34" s="61"/>
    </row>
    <row r="35" spans="1:18" s="2" customFormat="1" ht="15.75" customHeight="1" x14ac:dyDescent="0.55000000000000004">
      <c r="A35" s="110"/>
      <c r="B35" s="110"/>
      <c r="C35" s="111"/>
      <c r="D35" s="52"/>
      <c r="E35" s="111"/>
      <c r="F35" s="111"/>
      <c r="G35" s="52"/>
      <c r="H35" s="112"/>
      <c r="I35" s="53"/>
      <c r="J35" s="46"/>
      <c r="K35" s="55"/>
      <c r="L35" s="55"/>
      <c r="M35" s="46"/>
      <c r="N35" s="46"/>
      <c r="O35" s="45"/>
      <c r="P35" s="45"/>
      <c r="Q35" s="45"/>
      <c r="R35" s="45"/>
    </row>
    <row r="36" spans="1:18" s="62" customFormat="1" ht="21" customHeight="1" x14ac:dyDescent="0.55000000000000004">
      <c r="A36" s="90" t="s">
        <v>44</v>
      </c>
      <c r="B36" s="117">
        <f>B15</f>
        <v>0</v>
      </c>
      <c r="C36" s="118">
        <f>B36/$B$39</f>
        <v>0</v>
      </c>
      <c r="D36" s="67"/>
      <c r="E36" s="119"/>
      <c r="F36" s="119"/>
      <c r="G36" s="67"/>
      <c r="H36" s="70"/>
      <c r="I36" s="53"/>
      <c r="J36" s="73"/>
      <c r="K36" s="55"/>
      <c r="L36" s="55"/>
      <c r="M36" s="73"/>
      <c r="N36" s="73"/>
      <c r="O36" s="71"/>
      <c r="P36" s="71"/>
      <c r="Q36" s="71"/>
      <c r="R36" s="71"/>
    </row>
    <row r="37" spans="1:18" s="62" customFormat="1" ht="21" customHeight="1" x14ac:dyDescent="0.55000000000000004">
      <c r="A37" s="116" t="s">
        <v>45</v>
      </c>
      <c r="B37" s="87">
        <f>B29-B38-B36</f>
        <v>32647.239999999998</v>
      </c>
      <c r="C37" s="118">
        <f>B37/$B$39</f>
        <v>0.95049856627078133</v>
      </c>
      <c r="D37" s="67"/>
      <c r="E37" s="67"/>
      <c r="F37" s="67"/>
      <c r="G37" s="67"/>
      <c r="H37" s="70"/>
      <c r="I37" s="53"/>
      <c r="J37" s="73"/>
      <c r="K37" s="55"/>
      <c r="L37" s="55"/>
      <c r="M37" s="73"/>
      <c r="N37" s="73"/>
      <c r="O37" s="71"/>
      <c r="P37" s="71"/>
      <c r="Q37" s="71"/>
      <c r="R37" s="71"/>
    </row>
    <row r="38" spans="1:18" s="62" customFormat="1" ht="21" customHeight="1" x14ac:dyDescent="0.55000000000000004">
      <c r="A38" s="120" t="s">
        <v>42</v>
      </c>
      <c r="B38" s="121">
        <f>B27+B25+B24+B23+B20+B18</f>
        <v>1700.25</v>
      </c>
      <c r="C38" s="118">
        <f>B38/$B$39</f>
        <v>4.9501433729218641E-2</v>
      </c>
      <c r="D38" s="67"/>
      <c r="E38" s="67"/>
      <c r="F38" s="67"/>
      <c r="G38" s="122"/>
      <c r="H38" s="122"/>
      <c r="I38" s="53"/>
      <c r="J38" s="75"/>
      <c r="K38" s="55"/>
      <c r="L38" s="55"/>
      <c r="M38" s="73"/>
      <c r="N38" s="73"/>
      <c r="O38" s="71"/>
      <c r="P38" s="71"/>
      <c r="Q38" s="71"/>
      <c r="R38" s="71"/>
    </row>
    <row r="39" spans="1:18" s="2" customFormat="1" ht="28.5" customHeight="1" x14ac:dyDescent="0.7">
      <c r="A39" s="94" t="s">
        <v>43</v>
      </c>
      <c r="B39" s="96">
        <f>B37+B38</f>
        <v>34347.49</v>
      </c>
      <c r="C39" s="109"/>
      <c r="D39" s="109"/>
      <c r="E39" s="52"/>
      <c r="F39" s="52"/>
      <c r="G39" s="113"/>
      <c r="H39" s="113"/>
      <c r="I39" s="53"/>
      <c r="J39" s="46"/>
      <c r="K39" s="55"/>
      <c r="L39" s="55"/>
      <c r="M39" s="46"/>
      <c r="N39" s="46"/>
      <c r="O39" s="4"/>
      <c r="P39" s="4"/>
      <c r="Q39" s="4"/>
      <c r="R39" s="4"/>
    </row>
    <row r="40" spans="1:18" s="2" customFormat="1" ht="15.75" customHeight="1" x14ac:dyDescent="0.25">
      <c r="C40" s="7"/>
      <c r="D40" s="7"/>
      <c r="E40" s="21"/>
      <c r="F40" s="21"/>
      <c r="G40" s="11"/>
      <c r="H40" s="11"/>
      <c r="I40" s="15"/>
      <c r="J40" s="28"/>
      <c r="K40" s="29"/>
      <c r="L40" s="29"/>
      <c r="M40" s="45"/>
      <c r="N40" s="4"/>
      <c r="O40" s="4"/>
      <c r="P40" s="4"/>
      <c r="Q40" s="4"/>
      <c r="R40" s="4"/>
    </row>
    <row r="41" spans="1:18" s="2" customFormat="1" ht="8.25" customHeight="1" x14ac:dyDescent="0.25">
      <c r="C41" s="7"/>
      <c r="D41" s="7"/>
      <c r="E41" s="21"/>
      <c r="F41" s="21"/>
      <c r="G41" s="4"/>
      <c r="H41" s="4"/>
      <c r="I41" s="15"/>
      <c r="J41" s="4"/>
      <c r="K41" s="29"/>
      <c r="L41" s="29"/>
      <c r="M41" s="45"/>
      <c r="N41" s="4"/>
      <c r="O41" s="4"/>
      <c r="P41" s="4"/>
      <c r="Q41" s="4"/>
      <c r="R41" s="4"/>
    </row>
    <row r="42" spans="1:18" ht="30" customHeight="1" x14ac:dyDescent="0.35">
      <c r="A42" s="57"/>
      <c r="B42" s="10"/>
      <c r="C42" s="7"/>
      <c r="D42" s="7"/>
      <c r="E42" s="21"/>
      <c r="F42" s="21"/>
      <c r="G42" s="31"/>
      <c r="H42" s="28"/>
      <c r="I42" s="45"/>
      <c r="J42" s="28"/>
      <c r="K42" s="29"/>
      <c r="L42" s="29"/>
      <c r="M42" s="45"/>
      <c r="N42" s="4"/>
      <c r="O42" s="4"/>
      <c r="P42" s="4"/>
      <c r="Q42" s="4"/>
      <c r="R42" s="4"/>
    </row>
    <row r="43" spans="1:18" ht="15.75" customHeight="1" x14ac:dyDescent="0.25">
      <c r="A43" s="45"/>
      <c r="B43" s="1"/>
      <c r="C43" s="21"/>
      <c r="D43" s="21"/>
      <c r="E43" s="21"/>
      <c r="F43" s="21"/>
      <c r="G43" s="4"/>
      <c r="H43" s="28"/>
      <c r="I43" s="8"/>
      <c r="J43" s="27"/>
      <c r="K43" s="29"/>
      <c r="L43" s="29"/>
      <c r="M43" s="45"/>
      <c r="N43" s="4"/>
      <c r="O43" s="4"/>
      <c r="P43" s="4"/>
      <c r="Q43" s="4"/>
      <c r="R43" s="4"/>
    </row>
    <row r="44" spans="1:18" ht="15.75" customHeight="1" x14ac:dyDescent="0.25">
      <c r="C44" s="22"/>
      <c r="D44" s="7"/>
      <c r="E44" s="21"/>
      <c r="F44" s="21"/>
      <c r="G44" s="4"/>
      <c r="H44" s="28"/>
      <c r="I44" s="20"/>
      <c r="J44" s="4"/>
      <c r="K44" s="29"/>
      <c r="L44" s="29"/>
      <c r="M44" s="45"/>
      <c r="N44" s="4"/>
      <c r="O44" s="4"/>
      <c r="P44" s="4"/>
      <c r="Q44" s="4"/>
      <c r="R44" s="4"/>
    </row>
    <row r="45" spans="1:18" ht="15.75" customHeight="1" x14ac:dyDescent="0.25">
      <c r="A45" s="58"/>
      <c r="B45" s="36"/>
      <c r="C45" s="26"/>
      <c r="D45" s="32"/>
      <c r="E45" s="21"/>
      <c r="F45" s="21"/>
      <c r="G45" s="4"/>
      <c r="H45" s="33"/>
      <c r="I45" s="8"/>
      <c r="J45" s="4"/>
      <c r="K45" s="29"/>
      <c r="L45" s="29"/>
      <c r="M45" s="45"/>
      <c r="N45" s="4"/>
      <c r="O45" s="4"/>
      <c r="P45" s="4"/>
      <c r="Q45" s="4"/>
      <c r="R45" s="4"/>
    </row>
    <row r="46" spans="1:18" ht="15.75" customHeight="1" x14ac:dyDescent="0.25">
      <c r="A46" s="58"/>
      <c r="B46" s="36"/>
      <c r="C46" s="26"/>
      <c r="D46" s="32"/>
      <c r="E46" s="38"/>
      <c r="F46" s="38"/>
      <c r="G46" s="6"/>
      <c r="H46" s="34"/>
      <c r="I46" s="16"/>
      <c r="J46" s="4"/>
      <c r="K46" s="29"/>
      <c r="L46" s="29"/>
      <c r="M46" s="45"/>
      <c r="N46" s="4"/>
      <c r="O46" s="4"/>
      <c r="P46" s="4"/>
      <c r="Q46" s="4"/>
      <c r="R46" s="4"/>
    </row>
    <row r="47" spans="1:18" ht="15.75" customHeight="1" x14ac:dyDescent="0.25">
      <c r="A47" s="59"/>
      <c r="B47" s="22"/>
      <c r="C47" s="26"/>
      <c r="D47" s="32"/>
      <c r="E47" s="39"/>
      <c r="F47" s="39"/>
      <c r="G47" s="13"/>
      <c r="H47" s="13"/>
      <c r="I47" s="16"/>
      <c r="J47" s="27"/>
      <c r="K47" s="29"/>
      <c r="L47" s="29"/>
      <c r="M47" s="4"/>
      <c r="N47" s="4"/>
      <c r="O47" s="4"/>
      <c r="P47" s="4"/>
      <c r="Q47" s="4"/>
      <c r="R47" s="4"/>
    </row>
    <row r="48" spans="1:18" ht="15.75" customHeight="1" x14ac:dyDescent="0.25">
      <c r="A48" s="22"/>
      <c r="B48" s="22"/>
      <c r="C48" s="26"/>
      <c r="D48" s="32"/>
      <c r="E48" s="39"/>
      <c r="F48" s="39"/>
      <c r="G48" s="7"/>
      <c r="H48" s="35"/>
      <c r="I48" s="45"/>
      <c r="J48" s="4"/>
      <c r="K48" s="29"/>
      <c r="L48" s="29"/>
      <c r="M48" s="4"/>
      <c r="N48" s="4"/>
      <c r="O48" s="4"/>
      <c r="P48" s="4"/>
      <c r="Q48" s="4"/>
      <c r="R48" s="4"/>
    </row>
    <row r="49" spans="1:18" ht="15.75" customHeight="1" x14ac:dyDescent="0.25">
      <c r="A49" s="22"/>
      <c r="B49" s="22"/>
      <c r="C49" s="26"/>
      <c r="D49" s="32"/>
      <c r="E49" s="39"/>
      <c r="F49" s="39"/>
      <c r="G49" s="7"/>
      <c r="H49" s="13"/>
      <c r="I49" s="45"/>
      <c r="J49" s="4"/>
      <c r="K49" s="29"/>
      <c r="L49" s="29"/>
      <c r="M49" s="4"/>
      <c r="N49" s="4"/>
      <c r="O49" s="4"/>
      <c r="P49" s="4"/>
      <c r="Q49" s="4"/>
      <c r="R49" s="4"/>
    </row>
    <row r="50" spans="1:18" ht="15.75" customHeight="1" x14ac:dyDescent="0.25">
      <c r="A50" s="22"/>
      <c r="B50" s="22"/>
      <c r="C50" s="26"/>
      <c r="D50" s="32"/>
      <c r="E50" s="39"/>
      <c r="F50" s="39"/>
      <c r="G50" s="7"/>
      <c r="H50" s="13"/>
      <c r="I50" s="45"/>
      <c r="J50" s="4"/>
      <c r="K50" s="29"/>
      <c r="L50" s="29"/>
      <c r="M50" s="4"/>
      <c r="N50" s="4"/>
      <c r="O50" s="4"/>
      <c r="P50" s="4"/>
      <c r="Q50" s="4"/>
      <c r="R50" s="4"/>
    </row>
    <row r="51" spans="1:18" ht="15.75" customHeight="1" x14ac:dyDescent="0.25">
      <c r="A51" s="22"/>
      <c r="B51" s="22"/>
      <c r="C51" s="26"/>
      <c r="D51" s="32"/>
      <c r="E51" s="39"/>
      <c r="F51" s="39"/>
      <c r="G51" s="18"/>
      <c r="H51" s="35"/>
      <c r="I51" s="45"/>
      <c r="J51" s="4"/>
      <c r="K51" s="29"/>
      <c r="L51" s="29"/>
      <c r="M51" s="4"/>
      <c r="N51" s="4"/>
      <c r="O51" s="4"/>
      <c r="P51" s="4"/>
      <c r="Q51" s="4"/>
      <c r="R51" s="4"/>
    </row>
    <row r="52" spans="1:18" ht="15.75" customHeight="1" x14ac:dyDescent="0.25">
      <c r="A52" s="22"/>
      <c r="B52" s="22"/>
      <c r="C52" s="26"/>
      <c r="D52" s="32"/>
      <c r="E52" s="39"/>
      <c r="F52" s="39"/>
      <c r="G52" s="7"/>
      <c r="H52" s="13"/>
      <c r="I52" s="45"/>
      <c r="J52" s="4"/>
      <c r="K52" s="29"/>
      <c r="L52" s="29"/>
      <c r="M52" s="4"/>
      <c r="N52" s="4"/>
      <c r="O52" s="4"/>
      <c r="P52" s="4"/>
      <c r="Q52" s="4"/>
      <c r="R52" s="4"/>
    </row>
    <row r="53" spans="1:18" ht="15.75" customHeight="1" x14ac:dyDescent="0.25">
      <c r="A53" s="22"/>
      <c r="B53" s="22"/>
      <c r="C53" s="26"/>
      <c r="D53" s="32"/>
      <c r="E53" s="39"/>
      <c r="F53" s="39"/>
      <c r="G53" s="7"/>
      <c r="H53" s="13"/>
      <c r="I53" s="45"/>
      <c r="J53" s="4"/>
      <c r="K53" s="29"/>
      <c r="L53" s="29"/>
      <c r="M53" s="4"/>
      <c r="N53" s="4"/>
      <c r="O53" s="4"/>
      <c r="P53" s="4"/>
      <c r="Q53" s="4"/>
      <c r="R53" s="4"/>
    </row>
    <row r="54" spans="1:18" ht="15.75" customHeight="1" x14ac:dyDescent="0.25">
      <c r="A54" s="22"/>
      <c r="B54" s="22"/>
      <c r="C54" s="26"/>
      <c r="D54" s="32"/>
      <c r="E54" s="39"/>
      <c r="F54" s="39"/>
      <c r="G54" s="5"/>
      <c r="H54" s="5"/>
      <c r="I54" s="37"/>
      <c r="J54" s="4"/>
      <c r="K54" s="29"/>
      <c r="L54" s="29"/>
      <c r="M54" s="4"/>
      <c r="N54" s="4"/>
      <c r="O54" s="4"/>
      <c r="P54" s="4"/>
      <c r="Q54" s="4"/>
      <c r="R54" s="4"/>
    </row>
    <row r="55" spans="1:18" ht="15.75" customHeight="1" x14ac:dyDescent="0.25">
      <c r="A55" s="22"/>
      <c r="B55" s="22"/>
      <c r="C55" s="26"/>
      <c r="D55" s="32"/>
      <c r="E55" s="39"/>
      <c r="F55" s="39"/>
      <c r="G55" s="14"/>
      <c r="H55" s="14"/>
      <c r="I55" s="126"/>
      <c r="J55" s="4"/>
      <c r="K55" s="29"/>
      <c r="L55" s="29"/>
      <c r="M55" s="4"/>
      <c r="N55" s="4"/>
      <c r="O55" s="4"/>
      <c r="P55" s="4"/>
      <c r="Q55" s="4"/>
      <c r="R55" s="4"/>
    </row>
    <row r="56" spans="1:18" ht="15.75" customHeight="1" x14ac:dyDescent="0.25">
      <c r="A56" s="22"/>
      <c r="B56" s="22"/>
      <c r="C56" s="26"/>
      <c r="D56" s="32"/>
      <c r="E56" s="39"/>
      <c r="F56" s="39"/>
      <c r="G56" s="13"/>
      <c r="H56" s="7"/>
      <c r="I56" s="45"/>
      <c r="J56" s="4"/>
      <c r="K56" s="29"/>
      <c r="L56" s="29"/>
      <c r="M56" s="4"/>
      <c r="N56" s="4"/>
      <c r="O56" s="4"/>
      <c r="P56" s="4"/>
      <c r="Q56" s="4"/>
      <c r="R56" s="4"/>
    </row>
    <row r="57" spans="1:18" ht="15.75" customHeight="1" x14ac:dyDescent="0.25">
      <c r="C57" s="24"/>
      <c r="D57" s="7"/>
      <c r="E57" s="39"/>
      <c r="F57" s="39"/>
      <c r="G57" s="7"/>
      <c r="H57" s="7"/>
      <c r="I57" s="45"/>
      <c r="J57" s="4"/>
      <c r="K57" s="29"/>
      <c r="L57" s="29"/>
      <c r="M57" s="4"/>
      <c r="N57" s="4"/>
      <c r="O57" s="4"/>
      <c r="P57" s="4"/>
      <c r="Q57" s="4"/>
      <c r="R57" s="4"/>
    </row>
    <row r="58" spans="1:18" ht="15.75" customHeight="1" x14ac:dyDescent="0.25">
      <c r="A58" s="23"/>
      <c r="B58" s="23"/>
      <c r="C58" s="25"/>
      <c r="D58" s="7"/>
      <c r="E58" s="39"/>
      <c r="F58" s="39"/>
      <c r="G58" s="7"/>
      <c r="H58" s="7"/>
      <c r="I58" s="45"/>
      <c r="J58" s="4"/>
      <c r="K58" s="29"/>
      <c r="L58" s="29"/>
      <c r="M58" s="4"/>
      <c r="N58" s="4"/>
      <c r="O58" s="4"/>
      <c r="P58" s="4"/>
      <c r="Q58" s="4"/>
      <c r="R58" s="4"/>
    </row>
    <row r="59" spans="1:18" ht="15.75" customHeight="1" x14ac:dyDescent="0.25">
      <c r="A59" s="4"/>
      <c r="B59" s="4"/>
      <c r="C59" s="13"/>
      <c r="D59" s="7"/>
      <c r="E59" s="24"/>
      <c r="F59" s="24"/>
      <c r="G59" s="7"/>
      <c r="H59" s="7"/>
      <c r="I59" s="37"/>
      <c r="J59" s="4"/>
      <c r="K59" s="29"/>
      <c r="L59" s="29"/>
      <c r="M59" s="4"/>
      <c r="N59" s="4"/>
      <c r="O59" s="4"/>
      <c r="P59" s="4"/>
      <c r="Q59" s="4"/>
      <c r="R59" s="4"/>
    </row>
    <row r="60" spans="1:18" ht="15.75" customHeight="1" x14ac:dyDescent="0.25">
      <c r="C60" s="7"/>
      <c r="D60" s="7"/>
      <c r="E60" s="25"/>
      <c r="F60" s="25"/>
      <c r="G60" s="7"/>
      <c r="H60" s="7"/>
      <c r="I60" s="45"/>
      <c r="J60" s="4"/>
      <c r="K60" s="29"/>
      <c r="L60" s="29"/>
      <c r="M60" s="4"/>
      <c r="N60" s="4"/>
      <c r="O60" s="4"/>
      <c r="P60" s="4"/>
      <c r="Q60" s="4"/>
      <c r="R60" s="4"/>
    </row>
    <row r="61" spans="1:18" ht="15.75" customHeight="1" x14ac:dyDescent="0.25">
      <c r="A61" s="9"/>
      <c r="B61" s="9"/>
      <c r="C61" s="7"/>
      <c r="D61" s="7"/>
      <c r="E61" s="13"/>
      <c r="F61" s="13"/>
      <c r="G61" s="7"/>
      <c r="H61" s="7"/>
      <c r="I61" s="45"/>
      <c r="J61" s="4"/>
      <c r="K61" s="29"/>
      <c r="L61" s="29"/>
      <c r="M61" s="4"/>
      <c r="N61" s="4"/>
      <c r="O61" s="4"/>
      <c r="P61" s="4"/>
      <c r="Q61" s="4"/>
      <c r="R61" s="4"/>
    </row>
    <row r="62" spans="1:18" ht="15.75" customHeight="1" x14ac:dyDescent="0.25">
      <c r="C62" s="7"/>
      <c r="D62" s="7"/>
      <c r="E62" s="21"/>
      <c r="F62" s="21"/>
      <c r="G62" s="7"/>
      <c r="H62" s="7"/>
      <c r="I62" s="45"/>
      <c r="J62" s="4"/>
      <c r="K62" s="29"/>
      <c r="L62" s="29"/>
      <c r="M62" s="4"/>
      <c r="N62" s="4"/>
      <c r="O62" s="4"/>
      <c r="P62" s="4"/>
      <c r="Q62" s="4"/>
      <c r="R62" s="4"/>
    </row>
    <row r="63" spans="1:18" ht="15.75" customHeight="1" x14ac:dyDescent="0.25">
      <c r="A63" s="3"/>
      <c r="B63" s="3"/>
      <c r="C63" s="7"/>
      <c r="D63" s="7"/>
      <c r="E63" s="21"/>
      <c r="F63" s="21"/>
      <c r="G63" s="7"/>
      <c r="H63" s="7"/>
      <c r="I63" s="45"/>
      <c r="J63" s="4"/>
      <c r="K63" s="29"/>
      <c r="L63" s="29"/>
      <c r="M63" s="4"/>
      <c r="N63" s="4"/>
      <c r="O63" s="4"/>
      <c r="P63" s="4"/>
      <c r="Q63" s="4"/>
      <c r="R63" s="4"/>
    </row>
    <row r="64" spans="1:18" ht="15.75" customHeight="1" x14ac:dyDescent="0.25">
      <c r="A64" s="12"/>
      <c r="B64" s="12"/>
      <c r="C64" s="7"/>
      <c r="D64" s="7"/>
      <c r="E64" s="21"/>
      <c r="F64" s="21"/>
      <c r="G64" s="7"/>
      <c r="H64" s="13"/>
      <c r="I64" s="45"/>
      <c r="J64" s="4"/>
      <c r="K64" s="29"/>
      <c r="L64" s="29"/>
      <c r="M64" s="4"/>
      <c r="N64" s="4"/>
      <c r="O64" s="4"/>
      <c r="P64" s="4"/>
      <c r="Q64" s="4"/>
      <c r="R64" s="4"/>
    </row>
    <row r="65" spans="1:18" ht="15.75" customHeight="1" x14ac:dyDescent="0.25">
      <c r="A65" s="12"/>
      <c r="B65" s="12"/>
      <c r="C65" s="7"/>
      <c r="D65" s="7"/>
      <c r="E65" s="21"/>
      <c r="F65" s="21"/>
      <c r="G65" s="19"/>
      <c r="H65" s="19"/>
      <c r="I65" s="45"/>
      <c r="J65" s="4"/>
      <c r="K65" s="29"/>
      <c r="L65" s="29"/>
      <c r="M65" s="4"/>
      <c r="N65" s="4"/>
      <c r="O65" s="4"/>
      <c r="P65" s="4"/>
      <c r="Q65" s="4"/>
      <c r="R65" s="4"/>
    </row>
    <row r="66" spans="1:18" ht="15.75" customHeight="1" x14ac:dyDescent="0.25">
      <c r="A66" s="12"/>
      <c r="B66" s="12"/>
      <c r="C66" s="7"/>
      <c r="D66" s="7"/>
      <c r="E66" s="21"/>
      <c r="F66" s="21"/>
      <c r="G66" s="19"/>
      <c r="H66" s="19"/>
      <c r="I66" s="45"/>
      <c r="J66" s="4"/>
      <c r="K66" s="29"/>
      <c r="L66" s="29"/>
      <c r="M66" s="4"/>
      <c r="N66" s="4"/>
      <c r="O66" s="4"/>
      <c r="P66" s="4"/>
      <c r="Q66" s="4"/>
      <c r="R66" s="4"/>
    </row>
    <row r="67" spans="1:18" ht="15.75" customHeight="1" x14ac:dyDescent="0.25">
      <c r="A67" s="4"/>
      <c r="B67" s="4"/>
      <c r="C67" s="7"/>
      <c r="D67" s="7"/>
      <c r="E67" s="21"/>
      <c r="F67" s="21"/>
      <c r="G67" s="19"/>
      <c r="H67" s="19"/>
      <c r="I67" s="45"/>
      <c r="J67" s="4"/>
      <c r="K67" s="29"/>
      <c r="L67" s="29"/>
      <c r="M67" s="4"/>
      <c r="N67" s="4"/>
      <c r="O67" s="4"/>
      <c r="P67" s="4"/>
      <c r="Q67" s="4"/>
      <c r="R67" s="4"/>
    </row>
    <row r="68" spans="1:18" ht="15.75" customHeight="1" x14ac:dyDescent="0.25">
      <c r="A68" s="4"/>
      <c r="B68" s="4"/>
      <c r="C68" s="7"/>
      <c r="D68" s="7"/>
      <c r="E68" s="21"/>
      <c r="F68" s="21"/>
      <c r="G68" s="19"/>
      <c r="H68" s="19"/>
      <c r="I68" s="45"/>
      <c r="J68" s="4"/>
      <c r="K68" s="29"/>
      <c r="L68" s="29"/>
      <c r="M68" s="4"/>
      <c r="N68" s="4"/>
      <c r="O68" s="4"/>
      <c r="P68" s="4"/>
      <c r="Q68" s="4"/>
      <c r="R68" s="4"/>
    </row>
    <row r="69" spans="1:18" ht="15.75" customHeight="1" x14ac:dyDescent="0.25">
      <c r="A69" s="4"/>
      <c r="B69" s="4"/>
      <c r="C69" s="7"/>
      <c r="D69" s="7"/>
      <c r="E69" s="21"/>
      <c r="F69" s="21"/>
      <c r="G69" s="19"/>
      <c r="H69" s="19"/>
      <c r="I69" s="45"/>
      <c r="J69" s="4"/>
      <c r="K69" s="29"/>
      <c r="L69" s="29"/>
      <c r="M69" s="4"/>
      <c r="N69" s="4"/>
      <c r="O69" s="4"/>
      <c r="P69" s="4"/>
      <c r="Q69" s="4"/>
      <c r="R69" s="4"/>
    </row>
    <row r="70" spans="1:18" ht="15.75" customHeight="1" x14ac:dyDescent="0.25">
      <c r="A70" s="4"/>
      <c r="B70" s="4"/>
      <c r="C70" s="7"/>
      <c r="D70" s="7"/>
      <c r="E70" s="21"/>
      <c r="F70" s="21"/>
      <c r="G70" s="7"/>
      <c r="H70" s="7"/>
      <c r="J70" s="17"/>
      <c r="K70" s="29"/>
      <c r="L70" s="29"/>
      <c r="M70" s="4"/>
      <c r="N70" s="4"/>
      <c r="O70" s="4"/>
      <c r="P70" s="4"/>
      <c r="Q70" s="4"/>
      <c r="R70" s="4"/>
    </row>
    <row r="71" spans="1:18" ht="15.75" customHeight="1" x14ac:dyDescent="0.25">
      <c r="A71" s="4"/>
      <c r="B71" s="4"/>
      <c r="C71" s="7"/>
      <c r="D71" s="7"/>
      <c r="E71" s="21"/>
      <c r="F71" s="21"/>
      <c r="G71" s="7"/>
      <c r="H71" s="7"/>
      <c r="I71" s="45"/>
      <c r="J71" s="4"/>
      <c r="K71" s="29"/>
      <c r="L71" s="29"/>
      <c r="M71" s="4"/>
      <c r="N71" s="4"/>
      <c r="O71" s="4"/>
      <c r="P71" s="4"/>
      <c r="Q71" s="4"/>
      <c r="R71" s="4"/>
    </row>
    <row r="72" spans="1:18" ht="15.75" customHeight="1" x14ac:dyDescent="0.25">
      <c r="A72" s="4"/>
      <c r="B72" s="4"/>
      <c r="C72" s="7"/>
      <c r="D72" s="7"/>
      <c r="E72" s="21"/>
      <c r="F72" s="21"/>
      <c r="G72" s="7"/>
      <c r="H72" s="7"/>
      <c r="I72" s="45"/>
      <c r="J72" s="4"/>
      <c r="K72" s="29"/>
      <c r="L72" s="29"/>
      <c r="M72" s="4"/>
      <c r="N72" s="4"/>
      <c r="O72" s="4"/>
      <c r="P72" s="4"/>
      <c r="Q72" s="4"/>
      <c r="R72" s="4"/>
    </row>
    <row r="73" spans="1:18" ht="12.75" customHeight="1" x14ac:dyDescent="0.25">
      <c r="E73" s="21"/>
      <c r="F73" s="21"/>
    </row>
    <row r="74" spans="1:18" ht="12.75" customHeight="1" x14ac:dyDescent="0.25">
      <c r="E74" s="21"/>
      <c r="F74" s="21"/>
    </row>
  </sheetData>
  <pageMargins left="0.7" right="0.7" top="0.75" bottom="0.75" header="0.3" footer="0.3"/>
  <pageSetup scale="6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A15" sqref="A15"/>
    </sheetView>
  </sheetViews>
  <sheetFormatPr defaultColWidth="12" defaultRowHeight="12.75" customHeight="1" x14ac:dyDescent="0.2"/>
  <cols>
    <col min="1" max="1" width="35.7109375" customWidth="1"/>
    <col min="2" max="2" width="17.42578125" customWidth="1"/>
    <col min="3" max="3" width="12" style="42"/>
  </cols>
  <sheetData>
    <row r="1" spans="1:5" ht="12.75" customHeight="1" x14ac:dyDescent="0.2">
      <c r="A1" s="45" t="s">
        <v>25</v>
      </c>
      <c r="B1" s="4"/>
      <c r="C1" s="40"/>
      <c r="D1" s="4"/>
      <c r="E1" s="4"/>
    </row>
    <row r="2" spans="1:5" ht="12.75" customHeight="1" x14ac:dyDescent="0.2">
      <c r="A2" s="45" t="s">
        <v>48</v>
      </c>
      <c r="B2" s="4"/>
      <c r="C2" s="40"/>
      <c r="D2" s="4"/>
      <c r="E2" s="4"/>
    </row>
    <row r="3" spans="1:5" ht="24" customHeight="1" x14ac:dyDescent="0.55000000000000004">
      <c r="A3" s="46"/>
      <c r="B3" s="4"/>
      <c r="C3" s="40"/>
      <c r="D3" s="4"/>
      <c r="E3" s="4"/>
    </row>
    <row r="4" spans="1:5" ht="21.75" x14ac:dyDescent="0.55000000000000004">
      <c r="A4" s="86" t="s">
        <v>11</v>
      </c>
      <c r="B4" s="81">
        <f>C4/$C$11</f>
        <v>0.900843700660514</v>
      </c>
      <c r="C4" s="40">
        <f>Sheet1!B17</f>
        <v>30941.72</v>
      </c>
      <c r="D4" s="4"/>
      <c r="E4" s="4"/>
    </row>
    <row r="5" spans="1:5" ht="21.75" x14ac:dyDescent="0.55000000000000004">
      <c r="A5" s="86" t="s">
        <v>17</v>
      </c>
      <c r="B5" s="81">
        <f>C5/$C$11</f>
        <v>3.413640996765702E-3</v>
      </c>
      <c r="C5" s="40">
        <f>Sheet1!B20</f>
        <v>117.25</v>
      </c>
      <c r="D5" s="4"/>
      <c r="E5" s="4"/>
    </row>
    <row r="6" spans="1:5" ht="21.75" x14ac:dyDescent="0.55000000000000004">
      <c r="A6" s="86" t="s">
        <v>14</v>
      </c>
      <c r="B6" s="81">
        <f>C6/$C$11</f>
        <v>4.8344726208523529E-2</v>
      </c>
      <c r="C6" s="40">
        <f>Sheet1!B21</f>
        <v>1660.52</v>
      </c>
      <c r="D6" s="4"/>
      <c r="E6" s="4"/>
    </row>
    <row r="7" spans="1:5" ht="21.75" x14ac:dyDescent="0.55000000000000004">
      <c r="A7" s="86" t="s">
        <v>22</v>
      </c>
      <c r="B7" s="81">
        <f>C7/$C$11</f>
        <v>4.6087792732452934E-2</v>
      </c>
      <c r="C7" s="40">
        <f>B21</f>
        <v>1583</v>
      </c>
      <c r="D7" s="4"/>
      <c r="E7" s="4"/>
    </row>
    <row r="8" spans="1:5" ht="21.75" x14ac:dyDescent="0.55000000000000004">
      <c r="A8" s="86" t="s">
        <v>26</v>
      </c>
      <c r="B8" s="81">
        <f>C8/$C$11</f>
        <v>1.3101394017437662E-3</v>
      </c>
      <c r="C8" s="40">
        <f>B22</f>
        <v>45</v>
      </c>
      <c r="D8" s="4"/>
      <c r="E8" s="4"/>
    </row>
    <row r="9" spans="1:5" x14ac:dyDescent="0.2">
      <c r="A9" s="4"/>
      <c r="B9" s="82"/>
      <c r="C9" s="40"/>
      <c r="D9" s="4"/>
      <c r="E9" s="4"/>
    </row>
    <row r="10" spans="1:5" x14ac:dyDescent="0.2">
      <c r="A10" s="4"/>
      <c r="B10" s="82"/>
      <c r="C10" s="40"/>
      <c r="D10" s="4"/>
      <c r="E10" s="4"/>
    </row>
    <row r="11" spans="1:5" x14ac:dyDescent="0.2">
      <c r="A11" s="4" t="s">
        <v>18</v>
      </c>
      <c r="B11" s="82">
        <f>SUM(B4:B8)</f>
        <v>0.99999999999999978</v>
      </c>
      <c r="C11" s="40">
        <f>SUM(C4:C8)</f>
        <v>34347.490000000005</v>
      </c>
      <c r="D11" s="4"/>
      <c r="E11" s="4"/>
    </row>
    <row r="12" spans="1:5" ht="12.75" customHeight="1" x14ac:dyDescent="0.2">
      <c r="A12" s="4"/>
      <c r="B12" s="4"/>
      <c r="C12" s="40"/>
      <c r="D12" s="4"/>
      <c r="E12" s="4"/>
    </row>
    <row r="13" spans="1:5" ht="12.75" customHeight="1" x14ac:dyDescent="0.2">
      <c r="A13" s="4"/>
      <c r="B13" s="4"/>
      <c r="C13" s="40"/>
      <c r="D13" s="4"/>
      <c r="E13" s="4"/>
    </row>
    <row r="14" spans="1:5" ht="12.75" customHeight="1" x14ac:dyDescent="0.2">
      <c r="A14" s="4"/>
      <c r="B14" s="4"/>
      <c r="C14" s="40"/>
      <c r="D14" s="4"/>
      <c r="E14" s="4"/>
    </row>
    <row r="15" spans="1:5" ht="12.75" customHeight="1" x14ac:dyDescent="0.2">
      <c r="A15" s="4"/>
      <c r="B15" s="4"/>
      <c r="C15" s="40"/>
      <c r="D15" s="4"/>
      <c r="E15" s="4"/>
    </row>
    <row r="16" spans="1:5" ht="12.75" customHeight="1" x14ac:dyDescent="0.2">
      <c r="A16" s="4"/>
      <c r="B16" s="4"/>
      <c r="C16" s="40"/>
      <c r="D16" s="4"/>
      <c r="E16" s="4"/>
    </row>
    <row r="18" spans="1:2" ht="21.75" x14ac:dyDescent="0.55000000000000004">
      <c r="A18" s="86" t="s">
        <v>11</v>
      </c>
      <c r="B18" s="86">
        <f>Sheet1!B17</f>
        <v>30941.72</v>
      </c>
    </row>
    <row r="19" spans="1:2" ht="21.75" x14ac:dyDescent="0.55000000000000004">
      <c r="A19" s="86" t="s">
        <v>17</v>
      </c>
      <c r="B19" s="86">
        <f>Sheet1!B20</f>
        <v>117.25</v>
      </c>
    </row>
    <row r="20" spans="1:2" ht="21.75" x14ac:dyDescent="0.55000000000000004">
      <c r="A20" s="86" t="s">
        <v>14</v>
      </c>
      <c r="B20" s="86">
        <f>Sheet1!B21</f>
        <v>1660.52</v>
      </c>
    </row>
    <row r="21" spans="1:2" ht="21.75" x14ac:dyDescent="0.55000000000000004">
      <c r="A21" s="86" t="s">
        <v>22</v>
      </c>
      <c r="B21" s="86">
        <f>Sheet1!B25</f>
        <v>1583</v>
      </c>
    </row>
    <row r="22" spans="1:2" ht="21.75" x14ac:dyDescent="0.55000000000000004">
      <c r="A22" s="86" t="s">
        <v>26</v>
      </c>
      <c r="B22" s="86">
        <f>Sheet1!B26</f>
        <v>45</v>
      </c>
    </row>
    <row r="23" spans="1:2" ht="21.75" x14ac:dyDescent="0.55000000000000004">
      <c r="A23" s="89"/>
      <c r="B23" s="89"/>
    </row>
    <row r="24" spans="1:2" ht="21.75" x14ac:dyDescent="0.55000000000000004">
      <c r="A24" s="87" t="s">
        <v>18</v>
      </c>
      <c r="B24" s="85">
        <f>SUM(B18:B22)</f>
        <v>34347.490000000005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K37" sqref="K37"/>
    </sheetView>
  </sheetViews>
  <sheetFormatPr defaultColWidth="12" defaultRowHeight="12.75" customHeight="1" x14ac:dyDescent="0.2"/>
  <sheetData>
    <row r="1" spans="1:6" ht="12.75" customHeight="1" x14ac:dyDescent="0.2">
      <c r="A1" s="4"/>
      <c r="B1" s="4"/>
      <c r="C1" s="4"/>
      <c r="D1" s="4"/>
      <c r="E1" s="4"/>
      <c r="F1" s="4"/>
    </row>
    <row r="2" spans="1:6" ht="12.75" customHeight="1" x14ac:dyDescent="0.2">
      <c r="A2" s="4"/>
      <c r="B2" s="4"/>
      <c r="C2" s="4"/>
      <c r="D2" s="4"/>
      <c r="E2" s="4"/>
      <c r="F2" s="4"/>
    </row>
    <row r="3" spans="1:6" ht="12.75" customHeight="1" x14ac:dyDescent="0.2">
      <c r="A3" s="4"/>
      <c r="B3" s="4"/>
      <c r="C3" s="4"/>
      <c r="D3" s="4"/>
      <c r="E3" s="4"/>
      <c r="F3" s="4"/>
    </row>
    <row r="4" spans="1:6" ht="12.75" customHeight="1" x14ac:dyDescent="0.2">
      <c r="A4" s="4"/>
      <c r="B4" s="4"/>
      <c r="C4" s="4"/>
      <c r="D4" s="4"/>
      <c r="E4" s="4"/>
      <c r="F4" s="4"/>
    </row>
    <row r="5" spans="1:6" ht="12.75" customHeight="1" x14ac:dyDescent="0.2">
      <c r="A5" s="4"/>
      <c r="B5" s="4"/>
      <c r="C5" s="4"/>
      <c r="D5" s="4"/>
      <c r="E5" s="4"/>
      <c r="F5" s="4"/>
    </row>
    <row r="6" spans="1:6" ht="12.75" customHeight="1" x14ac:dyDescent="0.2">
      <c r="A6" s="4"/>
      <c r="B6" s="4"/>
      <c r="C6" s="4"/>
      <c r="D6" s="4"/>
      <c r="E6" s="4"/>
      <c r="F6" s="4"/>
    </row>
    <row r="7" spans="1:6" ht="12.75" customHeight="1" x14ac:dyDescent="0.2">
      <c r="A7" s="4"/>
      <c r="B7" s="4"/>
      <c r="C7" s="4"/>
      <c r="D7" s="4"/>
      <c r="E7" s="4"/>
      <c r="F7" s="4"/>
    </row>
    <row r="8" spans="1:6" ht="12.75" customHeight="1" x14ac:dyDescent="0.2">
      <c r="A8" s="4"/>
      <c r="B8" s="4"/>
      <c r="C8" s="4"/>
      <c r="D8" s="4"/>
      <c r="E8" s="4"/>
      <c r="F8" s="4"/>
    </row>
    <row r="9" spans="1:6" ht="12.75" customHeight="1" x14ac:dyDescent="0.2">
      <c r="A9" s="4"/>
      <c r="B9" s="4"/>
      <c r="C9" s="4"/>
      <c r="D9" s="4"/>
      <c r="E9" s="4"/>
      <c r="F9" s="4"/>
    </row>
    <row r="10" spans="1:6" ht="12.75" customHeight="1" x14ac:dyDescent="0.2">
      <c r="A10" s="4"/>
      <c r="B10" s="4"/>
      <c r="C10" s="4"/>
      <c r="D10" s="4"/>
      <c r="E10" s="4"/>
      <c r="F10" s="4"/>
    </row>
    <row r="11" spans="1:6" ht="12.75" customHeight="1" x14ac:dyDescent="0.2">
      <c r="A11" s="4"/>
      <c r="B11" s="4"/>
      <c r="C11" s="4"/>
      <c r="D11" s="4"/>
      <c r="E11" s="4"/>
      <c r="F11" s="4"/>
    </row>
    <row r="12" spans="1:6" ht="12.75" customHeight="1" x14ac:dyDescent="0.2">
      <c r="A12" s="4"/>
      <c r="B12" s="4"/>
      <c r="C12" s="4"/>
      <c r="D12" s="4"/>
      <c r="E12" s="4"/>
      <c r="F12" s="4"/>
    </row>
    <row r="13" spans="1:6" ht="12.75" customHeight="1" x14ac:dyDescent="0.2">
      <c r="A13" s="4"/>
      <c r="B13" s="4"/>
      <c r="C13" s="4"/>
      <c r="D13" s="4"/>
      <c r="E13" s="4"/>
      <c r="F13" s="4"/>
    </row>
    <row r="14" spans="1:6" ht="12.75" customHeight="1" x14ac:dyDescent="0.2">
      <c r="A14" s="4"/>
      <c r="B14" s="4"/>
      <c r="C14" s="4"/>
      <c r="D14" s="4"/>
      <c r="E14" s="4"/>
      <c r="F14" s="4"/>
    </row>
    <row r="15" spans="1:6" ht="12.75" customHeight="1" x14ac:dyDescent="0.2">
      <c r="A15" s="4"/>
      <c r="B15" s="4"/>
      <c r="C15" s="4"/>
      <c r="D15" s="4"/>
      <c r="E15" s="4"/>
      <c r="F15" s="4"/>
    </row>
    <row r="16" spans="1:6" ht="12.75" customHeight="1" x14ac:dyDescent="0.2">
      <c r="A16" s="4"/>
      <c r="B16" s="4"/>
      <c r="C16" s="4"/>
      <c r="D16" s="4"/>
      <c r="E16" s="4"/>
      <c r="F16" s="4"/>
    </row>
    <row r="17" spans="1:6" ht="12.75" customHeight="1" x14ac:dyDescent="0.2">
      <c r="A17" s="4"/>
      <c r="B17" s="4"/>
      <c r="C17" s="4"/>
      <c r="D17" s="4"/>
      <c r="E17" s="4"/>
      <c r="F17" s="4"/>
    </row>
    <row r="18" spans="1:6" ht="12.75" customHeight="1" x14ac:dyDescent="0.2">
      <c r="A18" s="4"/>
      <c r="B18" s="4"/>
      <c r="C18" s="4"/>
      <c r="D18" s="4"/>
      <c r="E18" s="4"/>
      <c r="F18" s="4"/>
    </row>
    <row r="19" spans="1:6" ht="12.75" customHeight="1" x14ac:dyDescent="0.2">
      <c r="A19" s="4"/>
      <c r="B19" s="4"/>
      <c r="C19" s="4"/>
      <c r="D19" s="4"/>
      <c r="E19" s="4"/>
      <c r="F19" s="4"/>
    </row>
    <row r="20" spans="1:6" ht="12.75" customHeight="1" x14ac:dyDescent="0.2">
      <c r="A20" s="4"/>
      <c r="B20" s="4"/>
      <c r="C20" s="4"/>
      <c r="D20" s="4"/>
      <c r="E20" s="4"/>
      <c r="F20" s="4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Balance_Sheet</vt:lpstr>
      <vt:lpstr>Income_Statement</vt:lpstr>
      <vt:lpstr>Ins_Prem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2023-01-07T20:59:03Z</cp:lastPrinted>
  <dcterms:created xsi:type="dcterms:W3CDTF">2014-07-03T18:48:38Z</dcterms:created>
  <dcterms:modified xsi:type="dcterms:W3CDTF">2023-01-07T20:59:14Z</dcterms:modified>
</cp:coreProperties>
</file>